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endr\Downloads\"/>
    </mc:Choice>
  </mc:AlternateContent>
  <xr:revisionPtr revIDLastSave="0" documentId="13_ncr:1_{3C902BB0-3A9E-4B4E-AFE5-6BCCF347AA81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EC" sheetId="1" r:id="rId1"/>
    <sheet name="Daten" sheetId="2" r:id="rId2"/>
  </sheets>
  <definedNames>
    <definedName name="_25.07.24">EC!$H$15</definedName>
    <definedName name="Ankunfft_Arrival">Daten!$B$3:$B$11</definedName>
    <definedName name="_xlnm.Print_Titles" localSheetId="0">EC!$12:$13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4" i="1" l="1"/>
  <c r="AB18" i="1"/>
  <c r="J16" i="1"/>
  <c r="AB16" i="1"/>
  <c r="J17" i="1"/>
  <c r="AB17" i="1"/>
  <c r="J18" i="1"/>
  <c r="J19" i="1"/>
  <c r="AB19" i="1"/>
  <c r="J20" i="1"/>
  <c r="AB20" i="1"/>
  <c r="J21" i="1"/>
  <c r="AB21" i="1"/>
  <c r="J22" i="1"/>
  <c r="AB22" i="1"/>
  <c r="J23" i="1"/>
  <c r="AB23" i="1"/>
  <c r="J24" i="1"/>
  <c r="AB24" i="1" s="1"/>
  <c r="J25" i="1"/>
  <c r="AB25" i="1"/>
  <c r="J26" i="1"/>
  <c r="AB26" i="1"/>
  <c r="J27" i="1"/>
  <c r="AB27" i="1"/>
  <c r="J28" i="1"/>
  <c r="AB28" i="1"/>
  <c r="J29" i="1"/>
  <c r="AB29" i="1"/>
  <c r="J30" i="1"/>
  <c r="AB30" i="1"/>
  <c r="J31" i="1"/>
  <c r="AB31" i="1"/>
  <c r="J32" i="1"/>
  <c r="AB32" i="1"/>
  <c r="J33" i="1"/>
  <c r="AB33" i="1"/>
  <c r="J34" i="1"/>
  <c r="AB34" i="1"/>
  <c r="J35" i="1"/>
  <c r="AB35" i="1"/>
  <c r="J36" i="1"/>
  <c r="AB36" i="1"/>
  <c r="J37" i="1"/>
  <c r="AB37" i="1"/>
  <c r="J38" i="1"/>
  <c r="AB38" i="1"/>
  <c r="J39" i="1"/>
  <c r="AB39" i="1"/>
  <c r="J40" i="1"/>
  <c r="AB40" i="1"/>
  <c r="J41" i="1"/>
  <c r="AB41" i="1"/>
  <c r="J42" i="1"/>
  <c r="AB42" i="1"/>
  <c r="J43" i="1"/>
  <c r="AB43" i="1"/>
  <c r="J44" i="1"/>
  <c r="AB44" i="1"/>
  <c r="J45" i="1"/>
  <c r="AB45" i="1"/>
  <c r="J46" i="1"/>
  <c r="AB46" i="1"/>
  <c r="J47" i="1"/>
  <c r="AB47" i="1"/>
  <c r="J48" i="1"/>
  <c r="AB48" i="1"/>
  <c r="J49" i="1"/>
  <c r="AB49" i="1"/>
  <c r="J50" i="1"/>
  <c r="AB50" i="1"/>
  <c r="J51" i="1"/>
  <c r="AB51" i="1"/>
  <c r="J52" i="1"/>
  <c r="AB52" i="1"/>
  <c r="J53" i="1"/>
  <c r="AB53" i="1"/>
  <c r="J54" i="1"/>
  <c r="AB54" i="1"/>
  <c r="J55" i="1"/>
  <c r="AB55" i="1"/>
  <c r="J56" i="1"/>
  <c r="AB56" i="1"/>
  <c r="J57" i="1"/>
  <c r="AB57" i="1"/>
  <c r="J58" i="1"/>
  <c r="AB58" i="1"/>
  <c r="J59" i="1"/>
  <c r="AB59" i="1"/>
  <c r="J60" i="1"/>
  <c r="AB60" i="1"/>
  <c r="J61" i="1"/>
  <c r="AB61" i="1"/>
  <c r="J62" i="1"/>
  <c r="AB62" i="1"/>
  <c r="J63" i="1"/>
  <c r="AB63" i="1"/>
  <c r="J64" i="1"/>
  <c r="AB64" i="1"/>
  <c r="J65" i="1"/>
  <c r="AB65" i="1"/>
  <c r="J66" i="1"/>
  <c r="AB66" i="1"/>
  <c r="J67" i="1"/>
  <c r="AB67" i="1"/>
  <c r="J68" i="1"/>
  <c r="AB68" i="1"/>
  <c r="J69" i="1"/>
  <c r="AB69" i="1"/>
  <c r="J70" i="1"/>
  <c r="AB70" i="1"/>
  <c r="J71" i="1"/>
  <c r="AB71" i="1"/>
  <c r="J72" i="1"/>
  <c r="AB72" i="1"/>
  <c r="J73" i="1"/>
  <c r="AB73" i="1"/>
  <c r="J74" i="1"/>
  <c r="AB74" i="1"/>
  <c r="J75" i="1"/>
  <c r="AB75" i="1"/>
  <c r="J76" i="1"/>
  <c r="AB76" i="1"/>
  <c r="J77" i="1"/>
  <c r="AB77" i="1"/>
  <c r="J78" i="1"/>
  <c r="AB78" i="1"/>
  <c r="J79" i="1"/>
  <c r="AB79" i="1"/>
  <c r="J80" i="1"/>
  <c r="AB80" i="1"/>
  <c r="J81" i="1"/>
  <c r="AB81" i="1"/>
  <c r="J82" i="1"/>
  <c r="AB82" i="1"/>
  <c r="J83" i="1"/>
  <c r="AB83" i="1"/>
  <c r="J84" i="1"/>
  <c r="AB84" i="1"/>
  <c r="J85" i="1"/>
  <c r="AB85" i="1"/>
  <c r="J86" i="1"/>
  <c r="AB86" i="1"/>
  <c r="J87" i="1"/>
  <c r="AB87" i="1"/>
  <c r="J88" i="1"/>
  <c r="AB88" i="1"/>
  <c r="J89" i="1"/>
  <c r="AB89" i="1"/>
  <c r="J90" i="1"/>
  <c r="AB90" i="1"/>
  <c r="J91" i="1"/>
  <c r="AB91" i="1"/>
  <c r="J92" i="1"/>
  <c r="AB92" i="1"/>
  <c r="J93" i="1"/>
  <c r="AB93" i="1"/>
  <c r="J94" i="1"/>
  <c r="AB94" i="1"/>
  <c r="J95" i="1"/>
  <c r="AB95" i="1"/>
  <c r="J96" i="1"/>
  <c r="AB96" i="1"/>
  <c r="J97" i="1"/>
  <c r="AB97" i="1"/>
  <c r="J98" i="1"/>
  <c r="AB98" i="1"/>
  <c r="J99" i="1"/>
  <c r="AB99" i="1"/>
  <c r="J100" i="1"/>
  <c r="AB100" i="1"/>
  <c r="J101" i="1"/>
  <c r="AB101" i="1"/>
  <c r="J102" i="1"/>
  <c r="AB102" i="1"/>
  <c r="J103" i="1"/>
  <c r="AB103" i="1"/>
  <c r="J104" i="1"/>
  <c r="AB104" i="1"/>
  <c r="J105" i="1"/>
  <c r="AB105" i="1"/>
  <c r="J106" i="1"/>
  <c r="AB106" i="1"/>
  <c r="J107" i="1"/>
  <c r="AB107" i="1"/>
  <c r="J108" i="1"/>
  <c r="AB108" i="1"/>
  <c r="J109" i="1"/>
  <c r="AB109" i="1"/>
  <c r="J110" i="1"/>
  <c r="AB110" i="1"/>
  <c r="J111" i="1"/>
  <c r="AB111" i="1"/>
  <c r="J112" i="1"/>
  <c r="AB112" i="1"/>
  <c r="J113" i="1"/>
  <c r="AB113" i="1"/>
  <c r="J114" i="1"/>
  <c r="AB114" i="1"/>
  <c r="J115" i="1"/>
  <c r="AB115" i="1"/>
  <c r="J116" i="1"/>
  <c r="AB116" i="1"/>
  <c r="J117" i="1"/>
  <c r="AB117" i="1"/>
  <c r="J118" i="1"/>
  <c r="AB118" i="1"/>
  <c r="J119" i="1"/>
  <c r="AB119" i="1"/>
  <c r="J120" i="1"/>
  <c r="AB120" i="1"/>
  <c r="J121" i="1"/>
  <c r="AB121" i="1"/>
  <c r="J122" i="1"/>
  <c r="AB122" i="1"/>
  <c r="J123" i="1"/>
  <c r="AB123" i="1"/>
  <c r="J124" i="1"/>
  <c r="AB124" i="1"/>
  <c r="J15" i="1"/>
  <c r="AB15" i="1" s="1"/>
  <c r="AC16" i="1"/>
  <c r="AD16" i="1"/>
  <c r="AE16" i="1"/>
  <c r="AF16" i="1"/>
  <c r="AC17" i="1"/>
  <c r="AD17" i="1"/>
  <c r="AE17" i="1"/>
  <c r="AF17" i="1"/>
  <c r="AC18" i="1"/>
  <c r="AD18" i="1"/>
  <c r="AE18" i="1"/>
  <c r="AF18" i="1"/>
  <c r="AC19" i="1"/>
  <c r="AD19" i="1"/>
  <c r="AE19" i="1"/>
  <c r="AF19" i="1"/>
  <c r="AC20" i="1"/>
  <c r="AD20" i="1"/>
  <c r="AE20" i="1"/>
  <c r="AF20" i="1"/>
  <c r="AC21" i="1"/>
  <c r="AD21" i="1"/>
  <c r="AE21" i="1"/>
  <c r="AF21" i="1"/>
  <c r="AC22" i="1"/>
  <c r="AD22" i="1"/>
  <c r="AE22" i="1"/>
  <c r="AF22" i="1"/>
  <c r="AC23" i="1"/>
  <c r="AD23" i="1"/>
  <c r="AE23" i="1"/>
  <c r="AF23" i="1"/>
  <c r="AC24" i="1"/>
  <c r="AD24" i="1"/>
  <c r="AE24" i="1"/>
  <c r="AF24" i="1"/>
  <c r="AC25" i="1"/>
  <c r="AD25" i="1"/>
  <c r="AE25" i="1"/>
  <c r="AF25" i="1"/>
  <c r="AC26" i="1"/>
  <c r="AD26" i="1"/>
  <c r="AE26" i="1"/>
  <c r="AF26" i="1"/>
  <c r="AC27" i="1"/>
  <c r="AD27" i="1"/>
  <c r="AE27" i="1"/>
  <c r="AF27" i="1"/>
  <c r="AC28" i="1"/>
  <c r="AD28" i="1"/>
  <c r="AE28" i="1"/>
  <c r="AF28" i="1"/>
  <c r="AC29" i="1"/>
  <c r="AD29" i="1"/>
  <c r="AE29" i="1"/>
  <c r="AF29" i="1"/>
  <c r="AC30" i="1"/>
  <c r="AD30" i="1"/>
  <c r="AE30" i="1"/>
  <c r="AF30" i="1"/>
  <c r="AC31" i="1"/>
  <c r="AD31" i="1"/>
  <c r="AE31" i="1"/>
  <c r="AF31" i="1"/>
  <c r="AC32" i="1"/>
  <c r="AD32" i="1"/>
  <c r="AE32" i="1"/>
  <c r="AF32" i="1"/>
  <c r="AC33" i="1"/>
  <c r="AD33" i="1"/>
  <c r="AE33" i="1"/>
  <c r="AF33" i="1"/>
  <c r="AC34" i="1"/>
  <c r="AD34" i="1"/>
  <c r="AE34" i="1"/>
  <c r="AF34" i="1"/>
  <c r="AC35" i="1"/>
  <c r="AD35" i="1"/>
  <c r="AE35" i="1"/>
  <c r="AF35" i="1"/>
  <c r="AC36" i="1"/>
  <c r="AD36" i="1"/>
  <c r="AE36" i="1"/>
  <c r="AF36" i="1"/>
  <c r="AC37" i="1"/>
  <c r="AD37" i="1"/>
  <c r="AE37" i="1"/>
  <c r="AF37" i="1"/>
  <c r="AC38" i="1"/>
  <c r="AD38" i="1"/>
  <c r="AE38" i="1"/>
  <c r="AF38" i="1"/>
  <c r="AC39" i="1"/>
  <c r="AD39" i="1"/>
  <c r="AE39" i="1"/>
  <c r="AF39" i="1"/>
  <c r="AC40" i="1"/>
  <c r="AD40" i="1"/>
  <c r="AE40" i="1"/>
  <c r="AF40" i="1"/>
  <c r="AC41" i="1"/>
  <c r="AD41" i="1"/>
  <c r="AE41" i="1"/>
  <c r="AF41" i="1"/>
  <c r="AC42" i="1"/>
  <c r="AD42" i="1"/>
  <c r="AE42" i="1"/>
  <c r="AF42" i="1"/>
  <c r="AC43" i="1"/>
  <c r="AD43" i="1"/>
  <c r="AE43" i="1"/>
  <c r="AF43" i="1"/>
  <c r="AC44" i="1"/>
  <c r="AD44" i="1"/>
  <c r="AE44" i="1"/>
  <c r="AF44" i="1"/>
  <c r="AC45" i="1"/>
  <c r="AD45" i="1"/>
  <c r="AE45" i="1"/>
  <c r="AF45" i="1"/>
  <c r="AC46" i="1"/>
  <c r="AD46" i="1"/>
  <c r="AE46" i="1"/>
  <c r="AF46" i="1"/>
  <c r="AC47" i="1"/>
  <c r="AD47" i="1"/>
  <c r="AE47" i="1"/>
  <c r="AF47" i="1"/>
  <c r="AC48" i="1"/>
  <c r="AD48" i="1"/>
  <c r="AE48" i="1"/>
  <c r="AF48" i="1"/>
  <c r="AC49" i="1"/>
  <c r="AD49" i="1"/>
  <c r="AE49" i="1"/>
  <c r="AF49" i="1"/>
  <c r="AC50" i="1"/>
  <c r="AD50" i="1"/>
  <c r="AE50" i="1"/>
  <c r="AF50" i="1"/>
  <c r="AC51" i="1"/>
  <c r="AD51" i="1"/>
  <c r="AE51" i="1"/>
  <c r="AF51" i="1"/>
  <c r="AC52" i="1"/>
  <c r="AD52" i="1"/>
  <c r="AE52" i="1"/>
  <c r="AF52" i="1"/>
  <c r="AC53" i="1"/>
  <c r="AD53" i="1"/>
  <c r="AE53" i="1"/>
  <c r="AF53" i="1"/>
  <c r="AC54" i="1"/>
  <c r="AD54" i="1"/>
  <c r="AE54" i="1"/>
  <c r="AF54" i="1"/>
  <c r="AC55" i="1"/>
  <c r="AD55" i="1"/>
  <c r="AE55" i="1"/>
  <c r="AF55" i="1"/>
  <c r="AC56" i="1"/>
  <c r="AD56" i="1"/>
  <c r="AE56" i="1"/>
  <c r="AF56" i="1"/>
  <c r="AC57" i="1"/>
  <c r="AD57" i="1"/>
  <c r="AE57" i="1"/>
  <c r="AF57" i="1"/>
  <c r="AC58" i="1"/>
  <c r="AD58" i="1"/>
  <c r="AE58" i="1"/>
  <c r="AF58" i="1"/>
  <c r="AC59" i="1"/>
  <c r="AD59" i="1"/>
  <c r="AE59" i="1"/>
  <c r="AF59" i="1"/>
  <c r="AC60" i="1"/>
  <c r="AD60" i="1"/>
  <c r="AE60" i="1"/>
  <c r="AF60" i="1"/>
  <c r="AC61" i="1"/>
  <c r="AD61" i="1"/>
  <c r="AE61" i="1"/>
  <c r="AF61" i="1"/>
  <c r="AC62" i="1"/>
  <c r="AD62" i="1"/>
  <c r="AE62" i="1"/>
  <c r="AF62" i="1"/>
  <c r="AC63" i="1"/>
  <c r="AD63" i="1"/>
  <c r="AE63" i="1"/>
  <c r="AF63" i="1"/>
  <c r="AC64" i="1"/>
  <c r="AD64" i="1"/>
  <c r="AE64" i="1"/>
  <c r="AF64" i="1"/>
  <c r="AC65" i="1"/>
  <c r="AD65" i="1"/>
  <c r="AE65" i="1"/>
  <c r="AF65" i="1"/>
  <c r="AC66" i="1"/>
  <c r="AD66" i="1"/>
  <c r="AE66" i="1"/>
  <c r="AF66" i="1"/>
  <c r="AC67" i="1"/>
  <c r="AD67" i="1"/>
  <c r="AE67" i="1"/>
  <c r="AF67" i="1"/>
  <c r="AC68" i="1"/>
  <c r="AD68" i="1"/>
  <c r="AE68" i="1"/>
  <c r="AF68" i="1"/>
  <c r="AC69" i="1"/>
  <c r="AD69" i="1"/>
  <c r="AE69" i="1"/>
  <c r="AF69" i="1"/>
  <c r="AC70" i="1"/>
  <c r="AD70" i="1"/>
  <c r="AE70" i="1"/>
  <c r="AF70" i="1"/>
  <c r="AC71" i="1"/>
  <c r="AD71" i="1"/>
  <c r="AE71" i="1"/>
  <c r="AF71" i="1"/>
  <c r="AC72" i="1"/>
  <c r="AD72" i="1"/>
  <c r="AE72" i="1"/>
  <c r="AF72" i="1"/>
  <c r="AC73" i="1"/>
  <c r="AD73" i="1"/>
  <c r="AE73" i="1"/>
  <c r="AF73" i="1"/>
  <c r="AC74" i="1"/>
  <c r="AD74" i="1"/>
  <c r="AE74" i="1"/>
  <c r="AF74" i="1"/>
  <c r="AC75" i="1"/>
  <c r="AD75" i="1"/>
  <c r="AE75" i="1"/>
  <c r="AF75" i="1"/>
  <c r="AC76" i="1"/>
  <c r="AD76" i="1"/>
  <c r="AE76" i="1"/>
  <c r="AF76" i="1"/>
  <c r="AC77" i="1"/>
  <c r="AD77" i="1"/>
  <c r="AE77" i="1"/>
  <c r="AF77" i="1"/>
  <c r="AC78" i="1"/>
  <c r="AD78" i="1"/>
  <c r="AE78" i="1"/>
  <c r="AF78" i="1"/>
  <c r="AC79" i="1"/>
  <c r="AD79" i="1"/>
  <c r="AE79" i="1"/>
  <c r="AF79" i="1"/>
  <c r="AC80" i="1"/>
  <c r="AD80" i="1"/>
  <c r="AE80" i="1"/>
  <c r="AF80" i="1"/>
  <c r="AC81" i="1"/>
  <c r="AD81" i="1"/>
  <c r="AE81" i="1"/>
  <c r="AF81" i="1"/>
  <c r="AC82" i="1"/>
  <c r="AD82" i="1"/>
  <c r="AE82" i="1"/>
  <c r="AF82" i="1"/>
  <c r="AC83" i="1"/>
  <c r="AD83" i="1"/>
  <c r="AE83" i="1"/>
  <c r="AF83" i="1"/>
  <c r="AC84" i="1"/>
  <c r="AD84" i="1"/>
  <c r="AE84" i="1"/>
  <c r="AF84" i="1"/>
  <c r="AC85" i="1"/>
  <c r="AD85" i="1"/>
  <c r="AE85" i="1"/>
  <c r="AF85" i="1"/>
  <c r="AC86" i="1"/>
  <c r="AD86" i="1"/>
  <c r="AE86" i="1"/>
  <c r="AF86" i="1"/>
  <c r="AC87" i="1"/>
  <c r="AD87" i="1"/>
  <c r="AE87" i="1"/>
  <c r="AF87" i="1"/>
  <c r="AC88" i="1"/>
  <c r="AD88" i="1"/>
  <c r="AE88" i="1"/>
  <c r="AF88" i="1"/>
  <c r="AC89" i="1"/>
  <c r="AD89" i="1"/>
  <c r="AE89" i="1"/>
  <c r="AF89" i="1"/>
  <c r="AC90" i="1"/>
  <c r="AD90" i="1"/>
  <c r="AE90" i="1"/>
  <c r="AF90" i="1"/>
  <c r="AC91" i="1"/>
  <c r="AD91" i="1"/>
  <c r="AE91" i="1"/>
  <c r="AF91" i="1"/>
  <c r="AC92" i="1"/>
  <c r="AD92" i="1"/>
  <c r="AE92" i="1"/>
  <c r="AF92" i="1"/>
  <c r="AC93" i="1"/>
  <c r="AD93" i="1"/>
  <c r="AE93" i="1"/>
  <c r="AF93" i="1"/>
  <c r="AC94" i="1"/>
  <c r="AD94" i="1"/>
  <c r="AE94" i="1"/>
  <c r="AF94" i="1"/>
  <c r="AC95" i="1"/>
  <c r="AD95" i="1"/>
  <c r="AE95" i="1"/>
  <c r="AF95" i="1"/>
  <c r="AC96" i="1"/>
  <c r="AD96" i="1"/>
  <c r="AE96" i="1"/>
  <c r="AF96" i="1"/>
  <c r="AC97" i="1"/>
  <c r="AD97" i="1"/>
  <c r="AE97" i="1"/>
  <c r="AF97" i="1"/>
  <c r="AC98" i="1"/>
  <c r="AD98" i="1"/>
  <c r="AE98" i="1"/>
  <c r="AF98" i="1"/>
  <c r="AC99" i="1"/>
  <c r="AD99" i="1"/>
  <c r="AE99" i="1"/>
  <c r="AF99" i="1"/>
  <c r="AC100" i="1"/>
  <c r="AD100" i="1"/>
  <c r="AE100" i="1"/>
  <c r="AF100" i="1"/>
  <c r="AC101" i="1"/>
  <c r="AD101" i="1"/>
  <c r="AE101" i="1"/>
  <c r="AF101" i="1"/>
  <c r="AC102" i="1"/>
  <c r="AD102" i="1"/>
  <c r="AE102" i="1"/>
  <c r="AF102" i="1"/>
  <c r="AC103" i="1"/>
  <c r="AD103" i="1"/>
  <c r="AE103" i="1"/>
  <c r="AF103" i="1"/>
  <c r="AC104" i="1"/>
  <c r="AD104" i="1"/>
  <c r="AE104" i="1"/>
  <c r="AF104" i="1"/>
  <c r="AC105" i="1"/>
  <c r="AD105" i="1"/>
  <c r="AE105" i="1"/>
  <c r="AF105" i="1"/>
  <c r="AC106" i="1"/>
  <c r="AD106" i="1"/>
  <c r="AE106" i="1"/>
  <c r="AF106" i="1"/>
  <c r="AC107" i="1"/>
  <c r="AD107" i="1"/>
  <c r="AE107" i="1"/>
  <c r="AF107" i="1"/>
  <c r="AC108" i="1"/>
  <c r="AD108" i="1"/>
  <c r="AE108" i="1"/>
  <c r="AF108" i="1"/>
  <c r="AC109" i="1"/>
  <c r="AD109" i="1"/>
  <c r="AE109" i="1"/>
  <c r="AF109" i="1"/>
  <c r="AC110" i="1"/>
  <c r="AD110" i="1"/>
  <c r="AE110" i="1"/>
  <c r="AF110" i="1"/>
  <c r="AC111" i="1"/>
  <c r="AD111" i="1"/>
  <c r="AE111" i="1"/>
  <c r="AF111" i="1"/>
  <c r="AC112" i="1"/>
  <c r="AD112" i="1"/>
  <c r="AE112" i="1"/>
  <c r="AF112" i="1"/>
  <c r="AC113" i="1"/>
  <c r="AD113" i="1"/>
  <c r="AE113" i="1"/>
  <c r="AF113" i="1"/>
  <c r="AC114" i="1"/>
  <c r="AD114" i="1"/>
  <c r="AE114" i="1"/>
  <c r="AF114" i="1"/>
  <c r="AC115" i="1"/>
  <c r="AD115" i="1"/>
  <c r="AE115" i="1"/>
  <c r="AF115" i="1"/>
  <c r="AC116" i="1"/>
  <c r="AD116" i="1"/>
  <c r="AE116" i="1"/>
  <c r="AF116" i="1"/>
  <c r="AC117" i="1"/>
  <c r="AD117" i="1"/>
  <c r="AE117" i="1"/>
  <c r="AF117" i="1"/>
  <c r="AC118" i="1"/>
  <c r="AD118" i="1"/>
  <c r="AE118" i="1"/>
  <c r="AF118" i="1"/>
  <c r="AC119" i="1"/>
  <c r="AD119" i="1"/>
  <c r="AE119" i="1"/>
  <c r="AF119" i="1"/>
  <c r="AC120" i="1"/>
  <c r="AD120" i="1"/>
  <c r="AE120" i="1"/>
  <c r="AF120" i="1"/>
  <c r="AC121" i="1"/>
  <c r="AD121" i="1"/>
  <c r="AE121" i="1"/>
  <c r="AF121" i="1"/>
  <c r="AC122" i="1"/>
  <c r="AD122" i="1"/>
  <c r="AE122" i="1"/>
  <c r="AF122" i="1"/>
  <c r="AC123" i="1"/>
  <c r="AD123" i="1"/>
  <c r="AE123" i="1"/>
  <c r="AF123" i="1"/>
  <c r="AC124" i="1"/>
  <c r="AD124" i="1"/>
  <c r="AE124" i="1"/>
  <c r="AF124" i="1"/>
  <c r="AG124" i="1" l="1"/>
  <c r="AG116" i="1"/>
  <c r="AG114" i="1"/>
  <c r="AG120" i="1"/>
  <c r="AG123" i="1"/>
  <c r="AG115" i="1"/>
  <c r="AG118" i="1"/>
  <c r="AG122" i="1"/>
  <c r="AG121" i="1"/>
  <c r="AG119" i="1"/>
  <c r="AG117" i="1"/>
  <c r="AG104" i="1"/>
  <c r="AG113" i="1"/>
  <c r="AG103" i="1"/>
  <c r="AG102" i="1"/>
  <c r="AG105" i="1"/>
  <c r="AG107" i="1"/>
  <c r="AG101" i="1"/>
  <c r="AG112" i="1"/>
  <c r="AG100" i="1"/>
  <c r="AG110" i="1"/>
  <c r="AG111" i="1"/>
  <c r="AG109" i="1"/>
  <c r="AG108" i="1"/>
  <c r="AG99" i="1"/>
  <c r="AG106" i="1"/>
  <c r="AG98" i="1"/>
  <c r="AG97" i="1"/>
  <c r="AG95" i="1"/>
  <c r="AG96" i="1"/>
  <c r="AD15" i="1"/>
  <c r="AF125" i="1" s="1"/>
  <c r="AD14" i="1"/>
  <c r="J14" i="1"/>
  <c r="AC15" i="1" l="1"/>
  <c r="AE125" i="1" s="1"/>
  <c r="AC14" i="1" l="1"/>
  <c r="AD125" i="1"/>
  <c r="AF14" i="1"/>
  <c r="AE14" i="1"/>
  <c r="AF15" i="1"/>
  <c r="AH125" i="1" s="1"/>
  <c r="AE15" i="1"/>
  <c r="AG125" i="1" s="1"/>
  <c r="AG59" i="1" l="1"/>
  <c r="AG67" i="1"/>
  <c r="AG27" i="1"/>
  <c r="AG83" i="1"/>
  <c r="AG35" i="1"/>
  <c r="AG91" i="1"/>
  <c r="AG51" i="1"/>
  <c r="AG19" i="1"/>
  <c r="AG32" i="1"/>
  <c r="AG40" i="1"/>
  <c r="AG86" i="1"/>
  <c r="AG54" i="1"/>
  <c r="AG22" i="1"/>
  <c r="AG64" i="1"/>
  <c r="AG85" i="1"/>
  <c r="AG53" i="1"/>
  <c r="AG21" i="1"/>
  <c r="AG84" i="1"/>
  <c r="AG76" i="1"/>
  <c r="AG52" i="1"/>
  <c r="AG44" i="1"/>
  <c r="AG20" i="1"/>
  <c r="AG72" i="1"/>
  <c r="AG75" i="1"/>
  <c r="AG43" i="1"/>
  <c r="AG56" i="1"/>
  <c r="AG71" i="1"/>
  <c r="AG47" i="1"/>
  <c r="AG39" i="1"/>
  <c r="AG31" i="1"/>
  <c r="AG23" i="1"/>
  <c r="AG87" i="1"/>
  <c r="AG63" i="1"/>
  <c r="AG78" i="1"/>
  <c r="AG38" i="1"/>
  <c r="AG80" i="1"/>
  <c r="AG48" i="1"/>
  <c r="AG79" i="1"/>
  <c r="AG55" i="1"/>
  <c r="AG94" i="1"/>
  <c r="AG70" i="1"/>
  <c r="AG62" i="1"/>
  <c r="AG46" i="1"/>
  <c r="AG30" i="1"/>
  <c r="AG93" i="1"/>
  <c r="AG77" i="1"/>
  <c r="AG69" i="1"/>
  <c r="AG61" i="1"/>
  <c r="AG45" i="1"/>
  <c r="AG37" i="1"/>
  <c r="AG29" i="1"/>
  <c r="AG24" i="1"/>
  <c r="AG92" i="1"/>
  <c r="AG68" i="1"/>
  <c r="AG60" i="1"/>
  <c r="AG36" i="1"/>
  <c r="AG28" i="1"/>
  <c r="AG88" i="1"/>
  <c r="AG14" i="1"/>
  <c r="AG90" i="1"/>
  <c r="AG82" i="1"/>
  <c r="AG74" i="1"/>
  <c r="AG66" i="1"/>
  <c r="AG58" i="1"/>
  <c r="AG50" i="1"/>
  <c r="AG42" i="1"/>
  <c r="AG34" i="1"/>
  <c r="AG26" i="1"/>
  <c r="AG89" i="1"/>
  <c r="AG81" i="1"/>
  <c r="AG73" i="1"/>
  <c r="AG65" i="1"/>
  <c r="AG57" i="1"/>
  <c r="AG49" i="1"/>
  <c r="AG41" i="1"/>
  <c r="AG33" i="1"/>
  <c r="AG25" i="1"/>
  <c r="AG15" i="1"/>
  <c r="AG16" i="1"/>
  <c r="AG18" i="1"/>
  <c r="AG17" i="1"/>
  <c r="AI125" i="1" l="1"/>
</calcChain>
</file>

<file path=xl/sharedStrings.xml><?xml version="1.0" encoding="utf-8"?>
<sst xmlns="http://schemas.openxmlformats.org/spreadsheetml/2006/main" count="138" uniqueCount="90">
  <si>
    <t>Nation/Team</t>
  </si>
  <si>
    <t>Name</t>
  </si>
  <si>
    <t>Address</t>
  </si>
  <si>
    <t>Mail</t>
  </si>
  <si>
    <t>Phone</t>
  </si>
  <si>
    <t>Hand-written forms will NOT be accepted!</t>
  </si>
  <si>
    <t>Contact person on site 
Team-Manager)</t>
  </si>
  <si>
    <t>Personal information</t>
  </si>
  <si>
    <t>Hotel</t>
  </si>
  <si>
    <t>No.</t>
  </si>
  <si>
    <t>Last Name</t>
  </si>
  <si>
    <t>First Name</t>
  </si>
  <si>
    <t>Sex</t>
  </si>
  <si>
    <t>Function</t>
  </si>
  <si>
    <t>Weight cat.</t>
  </si>
  <si>
    <t>Hotel Name</t>
  </si>
  <si>
    <t>Check-In Date</t>
  </si>
  <si>
    <t>Check-Out Date</t>
  </si>
  <si>
    <t>No nights</t>
  </si>
  <si>
    <t>Athlete</t>
  </si>
  <si>
    <t>Max</t>
  </si>
  <si>
    <t>Mustermann</t>
  </si>
  <si>
    <t>m</t>
  </si>
  <si>
    <t>Room category (single/double/triple)</t>
  </si>
  <si>
    <t>Room mate(s)</t>
  </si>
  <si>
    <t>Payment Info</t>
  </si>
  <si>
    <t>Total</t>
  </si>
  <si>
    <t>Service fee EC (120€)</t>
  </si>
  <si>
    <t>Service fee TC (60€)</t>
  </si>
  <si>
    <t>Remarks</t>
  </si>
  <si>
    <t>-73</t>
  </si>
  <si>
    <t>single</t>
  </si>
  <si>
    <t>Meals</t>
  </si>
  <si>
    <t>Prices per person</t>
  </si>
  <si>
    <t>double</t>
  </si>
  <si>
    <t>triple</t>
  </si>
  <si>
    <t>All event participants must fill in the accommodation form, even if they book the hotel on their own. In this case the option “Non-official hotel” has to be selected in the hotel form.</t>
  </si>
  <si>
    <t>If one person wishs to book more than one room category (e.g. 1 night single, 2 nights double), the person has to fill out two lines and make a remark "two lines with different room category"</t>
  </si>
  <si>
    <t>Entry fee (25€)</t>
  </si>
  <si>
    <t>Datum</t>
  </si>
  <si>
    <t>von</t>
  </si>
  <si>
    <t>bis</t>
  </si>
  <si>
    <t>Mi</t>
  </si>
  <si>
    <t>Do</t>
  </si>
  <si>
    <t>Fr</t>
  </si>
  <si>
    <t>Sa</t>
  </si>
  <si>
    <t>So</t>
  </si>
  <si>
    <t>Mo</t>
  </si>
  <si>
    <t>Di</t>
  </si>
  <si>
    <t>-</t>
  </si>
  <si>
    <t>Gewicht</t>
  </si>
  <si>
    <t>BB Catergory A</t>
  </si>
  <si>
    <t>BB Catergory C</t>
  </si>
  <si>
    <t>quadruple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</si>
  <si>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</si>
  <si>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</si>
  <si>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</si>
  <si>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</si>
  <si>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</si>
  <si>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</si>
  <si>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</si>
  <si>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</si>
  <si>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</si>
  <si>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</si>
  <si>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Spalte15</t>
  </si>
  <si>
    <t>Spalte16</t>
  </si>
  <si>
    <t>Spalte17</t>
  </si>
  <si>
    <t>Spalte18</t>
  </si>
  <si>
    <t>Spalte19</t>
  </si>
  <si>
    <t>Spalte20</t>
  </si>
  <si>
    <t>Spalte21</t>
  </si>
  <si>
    <t>Spalte22</t>
  </si>
  <si>
    <t>Spalte23</t>
  </si>
  <si>
    <t>Spalte24</t>
  </si>
  <si>
    <t>Spalte25</t>
  </si>
  <si>
    <t>Spalte26</t>
  </si>
  <si>
    <t>Spalte27</t>
  </si>
  <si>
    <t>Spalte28</t>
  </si>
  <si>
    <t>Hotel Vienna House By Wyndham Andel'S Berlin</t>
  </si>
  <si>
    <t>Berlin Cadet European Cup &amp; ITC 2025
26th April– 30th April 2025</t>
  </si>
  <si>
    <t>90+</t>
  </si>
  <si>
    <t>70+</t>
  </si>
  <si>
    <t>Lunch Venue with transfer(35,00€)</t>
  </si>
  <si>
    <t>Lunch venue - TC (35,00€)</t>
  </si>
  <si>
    <t>Dinner Venue with transfer (35,00€)</t>
  </si>
  <si>
    <r>
      <t>Please return the form until latest March</t>
    </r>
    <r>
      <rPr>
        <b/>
        <sz val="11"/>
        <color rgb="FFFF0000"/>
        <rFont val="Aptos"/>
      </rPr>
      <t xml:space="preserve"> 28th 2025</t>
    </r>
    <r>
      <rPr>
        <b/>
        <sz val="11"/>
        <color theme="1"/>
        <rFont val="Aptos"/>
      </rPr>
      <t xml:space="preserve"> to        </t>
    </r>
    <r>
      <rPr>
        <sz val="11"/>
        <color theme="1"/>
        <rFont val="Aptos"/>
      </rPr>
      <t>Accommodation@ecc.jvb.berlin</t>
    </r>
  </si>
  <si>
    <t>Lunch Venue with transfer(35,00€)2</t>
  </si>
  <si>
    <t>Lunch Venue with transfer(35,00€)3</t>
  </si>
  <si>
    <t>Lunch Venue with transfer(35,00€)4</t>
  </si>
  <si>
    <t>A&amp;O Hostel Berlin Kolumbus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</si>
</sst>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9]d\-mmm;@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ptos"/>
    </font>
    <font>
      <b/>
      <sz val="18"/>
      <color theme="1"/>
      <name val="Aptos"/>
    </font>
    <font>
      <b/>
      <sz val="11"/>
      <color theme="1"/>
      <name val="Aptos"/>
    </font>
    <font>
      <sz val="10"/>
      <color theme="1"/>
      <name val="Aptos"/>
    </font>
    <font>
      <sz val="9"/>
      <name val="Aptos"/>
    </font>
    <font>
      <b/>
      <sz val="11"/>
      <color rgb="FFFF0000"/>
      <name val="Aptos"/>
    </font>
    <font>
      <b/>
      <sz val="11"/>
      <name val="Aptos"/>
    </font>
    <font>
      <i/>
      <sz val="11"/>
      <color rgb="FFFF0000"/>
      <name val="Aptos"/>
    </font>
    <font>
      <i/>
      <sz val="10"/>
      <color rgb="FFFF0000"/>
      <name val="Aptos"/>
    </font>
    <font>
      <sz val="10"/>
      <name val="Aptos"/>
    </font>
    <font>
      <b/>
      <sz val="10"/>
      <name val="Aptos"/>
    </font>
    <font>
      <sz val="11"/>
      <name val="Aptos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14" fontId="0" fillId="0" borderId="0" xfId="0" applyNumberFormat="1"/>
    <xf numFmtId="0" fontId="2" fillId="8" borderId="0" xfId="0" applyFont="1" applyFill="1"/>
    <xf numFmtId="0" fontId="0" fillId="0" borderId="0" xfId="0" quotePrefix="1"/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7" fillId="3" borderId="7" xfId="0" applyFont="1" applyFill="1" applyBorder="1" applyAlignment="1">
      <alignment vertical="top" wrapText="1"/>
    </xf>
    <xf numFmtId="14" fontId="3" fillId="0" borderId="0" xfId="0" applyNumberFormat="1" applyFont="1"/>
    <xf numFmtId="0" fontId="7" fillId="0" borderId="6" xfId="0" applyFont="1" applyBorder="1" applyAlignment="1">
      <alignment horizontal="left" vertical="center"/>
    </xf>
    <xf numFmtId="164" fontId="7" fillId="0" borderId="4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164" fontId="7" fillId="0" borderId="9" xfId="0" applyNumberFormat="1" applyFont="1" applyBorder="1" applyAlignment="1">
      <alignment vertical="center"/>
    </xf>
    <xf numFmtId="0" fontId="6" fillId="2" borderId="14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vertical="top"/>
    </xf>
    <xf numFmtId="0" fontId="6" fillId="3" borderId="3" xfId="0" applyFont="1" applyFill="1" applyBorder="1" applyAlignment="1">
      <alignment vertical="top"/>
    </xf>
    <xf numFmtId="14" fontId="6" fillId="3" borderId="3" xfId="0" applyNumberFormat="1" applyFont="1" applyFill="1" applyBorder="1" applyAlignment="1">
      <alignment vertical="top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164" fontId="6" fillId="5" borderId="3" xfId="0" applyNumberFormat="1" applyFont="1" applyFill="1" applyBorder="1" applyAlignment="1">
      <alignment horizontal="center" vertical="top" wrapText="1"/>
    </xf>
    <xf numFmtId="164" fontId="6" fillId="5" borderId="3" xfId="0" applyNumberFormat="1" applyFont="1" applyFill="1" applyBorder="1" applyAlignment="1">
      <alignment horizontal="center" vertical="top"/>
    </xf>
    <xf numFmtId="0" fontId="3" fillId="0" borderId="15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10" fillId="6" borderId="7" xfId="0" applyFont="1" applyFill="1" applyBorder="1" applyAlignment="1">
      <alignment horizontal="center"/>
    </xf>
    <xf numFmtId="0" fontId="10" fillId="6" borderId="2" xfId="0" applyFont="1" applyFill="1" applyBorder="1"/>
    <xf numFmtId="0" fontId="10" fillId="6" borderId="2" xfId="0" quotePrefix="1" applyFont="1" applyFill="1" applyBorder="1"/>
    <xf numFmtId="14" fontId="10" fillId="6" borderId="2" xfId="0" applyNumberFormat="1" applyFont="1" applyFill="1" applyBorder="1"/>
    <xf numFmtId="0" fontId="10" fillId="6" borderId="2" xfId="0" applyFont="1" applyFill="1" applyBorder="1" applyAlignment="1">
      <alignment horizontal="center"/>
    </xf>
    <xf numFmtId="0" fontId="10" fillId="6" borderId="1" xfId="0" applyFont="1" applyFill="1" applyBorder="1"/>
    <xf numFmtId="164" fontId="11" fillId="6" borderId="2" xfId="0" applyNumberFormat="1" applyFont="1" applyFill="1" applyBorder="1"/>
    <xf numFmtId="164" fontId="11" fillId="6" borderId="1" xfId="0" applyNumberFormat="1" applyFont="1" applyFill="1" applyBorder="1"/>
    <xf numFmtId="2" fontId="11" fillId="6" borderId="2" xfId="0" applyNumberFormat="1" applyFont="1" applyFill="1" applyBorder="1" applyAlignment="1">
      <alignment horizontal="right"/>
    </xf>
    <xf numFmtId="164" fontId="11" fillId="6" borderId="1" xfId="0" applyNumberFormat="1" applyFont="1" applyFill="1" applyBorder="1" applyAlignment="1">
      <alignment horizontal="right"/>
    </xf>
    <xf numFmtId="0" fontId="10" fillId="6" borderId="8" xfId="0" applyFont="1" applyFill="1" applyBorder="1"/>
    <xf numFmtId="0" fontId="10" fillId="0" borderId="0" xfId="0" applyFont="1"/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14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 applyProtection="1">
      <alignment vertical="center"/>
      <protection locked="0"/>
    </xf>
    <xf numFmtId="164" fontId="12" fillId="5" borderId="1" xfId="0" applyNumberFormat="1" applyFont="1" applyFill="1" applyBorder="1" applyAlignment="1">
      <alignment vertical="center"/>
    </xf>
    <xf numFmtId="164" fontId="12" fillId="5" borderId="1" xfId="0" applyNumberFormat="1" applyFont="1" applyFill="1" applyBorder="1" applyAlignment="1">
      <alignment horizontal="right" vertical="center"/>
    </xf>
    <xf numFmtId="164" fontId="13" fillId="6" borderId="2" xfId="0" applyNumberFormat="1" applyFont="1" applyFill="1" applyBorder="1" applyAlignment="1">
      <alignment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64" fontId="9" fillId="6" borderId="2" xfId="0" applyNumberFormat="1" applyFont="1" applyFill="1" applyBorder="1" applyAlignment="1">
      <alignment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164" fontId="12" fillId="5" borderId="13" xfId="0" applyNumberFormat="1" applyFont="1" applyFill="1" applyBorder="1" applyAlignment="1">
      <alignment vertical="center"/>
    </xf>
    <xf numFmtId="164" fontId="12" fillId="5" borderId="13" xfId="0" applyNumberFormat="1" applyFont="1" applyFill="1" applyBorder="1" applyAlignment="1">
      <alignment horizontal="right" vertical="center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14" fontId="3" fillId="0" borderId="5" xfId="0" applyNumberFormat="1" applyFont="1" applyBorder="1" applyProtection="1">
      <protection locked="0"/>
    </xf>
    <xf numFmtId="0" fontId="3" fillId="0" borderId="6" xfId="0" applyFont="1" applyBorder="1" applyProtection="1">
      <protection locked="0"/>
    </xf>
    <xf numFmtId="164" fontId="14" fillId="6" borderId="2" xfId="0" applyNumberFormat="1" applyFont="1" applyFill="1" applyBorder="1" applyAlignment="1">
      <alignment vertical="center"/>
    </xf>
    <xf numFmtId="0" fontId="3" fillId="0" borderId="1" xfId="0" applyFont="1" applyBorder="1" applyProtection="1">
      <protection locked="0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164" fontId="13" fillId="5" borderId="8" xfId="0" applyNumberFormat="1" applyFont="1" applyFill="1" applyBorder="1" applyAlignment="1">
      <alignment horizontal="center" vertical="center"/>
    </xf>
    <xf numFmtId="164" fontId="13" fillId="5" borderId="12" xfId="0" applyNumberFormat="1" applyFont="1" applyFill="1" applyBorder="1" applyAlignment="1">
      <alignment horizontal="center" vertical="center"/>
    </xf>
    <xf numFmtId="164" fontId="13" fillId="5" borderId="7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3" borderId="8" xfId="0" applyFont="1" applyFill="1" applyBorder="1" applyAlignment="1">
      <alignment vertical="top" wrapText="1"/>
    </xf>
    <xf numFmtId="164" fontId="6" fillId="0" borderId="0" xfId="0" applyNumberFormat="1" applyFont="1"/>
    <xf numFmtId="164" fontId="6" fillId="0" borderId="0" xfId="0" applyNumberFormat="1" applyFont="1" applyProtection="1">
      <protection locked="0"/>
    </xf>
    <xf numFmtId="164" fontId="13" fillId="6" borderId="16" xfId="0" applyNumberFormat="1" applyFont="1" applyFill="1" applyBorder="1" applyAlignment="1">
      <alignment vertical="center"/>
    </xf>
    <xf numFmtId="164" fontId="12" fillId="6" borderId="2" xfId="0" applyNumberFormat="1" applyFont="1" applyFill="1" applyBorder="1" applyAlignment="1">
      <alignment vertical="center"/>
    </xf>
    <xf numFmtId="0" fontId="13" fillId="4" borderId="2" xfId="0" applyFont="1" applyFill="1" applyBorder="1" applyAlignment="1">
      <alignment horizontal="centerContinuous" vertical="center"/>
    </xf>
    <xf numFmtId="0" fontId="13" fillId="4" borderId="8" xfId="0" applyFont="1" applyFill="1" applyBorder="1" applyAlignment="1">
      <alignment horizontal="left" vertical="center"/>
    </xf>
    <xf numFmtId="165" fontId="6" fillId="7" borderId="3" xfId="0" applyNumberFormat="1" applyFont="1" applyFill="1" applyBorder="1" applyAlignment="1">
      <alignment vertical="top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</cellXfs>
  <cellStyles count="1">
    <cellStyle name="Standard" xfId="0" builtinId="0"/>
  </cellStyles>
  <dxfs count="52">
    <dxf>
      <font>
        <strike val="0"/>
        <outline val="0"/>
        <shadow val="0"/>
        <u val="none"/>
        <vertAlign val="baseline"/>
        <name val="Aptos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164" formatCode="#,##0.00\ &quot;€&quot;"/>
      <fill>
        <patternFill patternType="solid">
          <fgColor indexed="64"/>
          <bgColor theme="2" tint="-9.9978637043366805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#,##0.00\ &quot;€&quot;"/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Aptos"/>
        <scheme val="none"/>
      </font>
      <fill>
        <patternFill patternType="solid">
          <fgColor indexed="64"/>
          <bgColor theme="6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Aptos"/>
        <scheme val="none"/>
      </font>
      <fill>
        <patternFill patternType="solid">
          <fgColor indexed="64"/>
          <bgColor theme="6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Aptos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"/>
        <scheme val="none"/>
      </font>
      <numFmt numFmtId="19" formatCode="dd/mm/yyyy"/>
      <fill>
        <patternFill patternType="solid">
          <fgColor indexed="64"/>
          <bgColor theme="6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Aptos"/>
        <scheme val="none"/>
      </font>
      <numFmt numFmtId="19" formatCode="dd/mm/yyyy"/>
      <fill>
        <patternFill patternType="solid">
          <fgColor indexed="64"/>
          <bgColor theme="6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Aptos"/>
        <scheme val="none"/>
      </font>
      <fill>
        <patternFill patternType="solid">
          <fgColor indexed="64"/>
          <bgColor theme="6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Aptos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Aptos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Aptos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Aptos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Aptos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Aptos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ptos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Aptos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ptos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ptos"/>
        <scheme val="none"/>
      </font>
      <fill>
        <patternFill patternType="solid">
          <fgColor indexed="64"/>
          <bgColor theme="6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Aptos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Aptos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ptos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ptos"/>
        <scheme val="none"/>
      </font>
      <fill>
        <patternFill patternType="solid">
          <fgColor indexed="64"/>
          <bgColor theme="6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75724</xdr:colOff>
      <xdr:row>0</xdr:row>
      <xdr:rowOff>110237</xdr:rowOff>
    </xdr:from>
    <xdr:to>
      <xdr:col>0</xdr:col>
      <xdr:colOff>624416</xdr:colOff>
      <xdr:row>2</xdr:row>
      <xdr:rowOff>106153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84DDE54-6B77-C48F-720D-76C512EAF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4" y="110237"/>
          <a:ext cx="572505" cy="80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le3" displayName="Tabelle3" ref="T3:U6" totalsRowShown="0" headerRowDxfId="51" dataDxfId="49" headerRowBorderDxfId="50" tableBorderDxfId="48" totalsRowBorderDxfId="47">
  <tableColumns count="2">
    <tableColumn id="1" xr3:uid="{00000000-0010-0000-0000-000001000000}" name="Prices per person" dataDxfId="46"/>
    <tableColumn id="2" xr3:uid="{00000000-0010-0000-0000-000002000000}" name="BB Catergory A" dataDxfId="4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B7FA32-18AF-4EC4-8232-24B2CB67063D}" name="Tabelle32" displayName="Tabelle32" ref="W3:X7" totalsRowShown="0" headerRowDxfId="44" dataDxfId="42" headerRowBorderDxfId="43" tableBorderDxfId="41" totalsRowBorderDxfId="40">
  <tableColumns count="2">
    <tableColumn id="1" xr3:uid="{6AD7428D-C096-4C55-ACAF-35F041328C4C}" name="Prices per person" dataDxfId="39"/>
    <tableColumn id="2" xr3:uid="{4A8606D8-2280-48A0-ADA7-A66C8241CFE0}" name="BB Catergory C" dataDxfId="3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9E3107-29E7-49D5-9BAD-D970BF8BFFAF}" name="Tabelle2" displayName="Tabelle2" ref="A12:AH124" totalsRowShown="0" headerRowDxfId="37" dataDxfId="35" headerRowBorderDxfId="36" tableBorderDxfId="34">
  <autoFilter ref="A12:AH124" xr:uid="{039E3107-29E7-49D5-9BAD-D970BF8BFFAF}"/>
  <tableColumns count="34">
    <tableColumn id="1" xr3:uid="{2F5AE445-B927-4AD0-9022-AFAA2E2521FF}" name="Personal information" dataDxfId="33"/>
    <tableColumn id="2" xr3:uid="{956CC894-F3C5-4D8D-AB31-E96690CCBAF1}" name="Spalte1" dataDxfId="32"/>
    <tableColumn id="3" xr3:uid="{343958B9-610B-4CB0-9DC1-92EBB0BC9BDA}" name="Spalte2" dataDxfId="31"/>
    <tableColumn id="4" xr3:uid="{9F02FA9B-3E7B-4E5E-8E73-803BDEA1C1B2}" name="Spalte3" dataDxfId="30"/>
    <tableColumn id="5" xr3:uid="{A747FCFD-3992-4CC1-BC3B-4CBEE5446F33}" name="Spalte4" dataDxfId="29"/>
    <tableColumn id="6" xr3:uid="{EFBD9927-5095-48EC-92CD-0B11DE2C8B8F}" name="Spalte5" dataDxfId="28"/>
    <tableColumn id="7" xr3:uid="{45F52D97-D8FA-42CF-94ED-63E66FFEE6B7}" name="Hotel" dataDxfId="27"/>
    <tableColumn id="8" xr3:uid="{494597A4-72AF-4DAE-903A-F4C448637927}" name="Spalte6" dataDxfId="26"/>
    <tableColumn id="9" xr3:uid="{D96E22DF-7506-48FF-8946-99DC33C32EA8}" name="Spalte7" dataDxfId="25"/>
    <tableColumn id="10" xr3:uid="{4837B6F2-5AD2-4361-9079-8E131EAD1A6B}" name="Spalte8" dataDxfId="24">
      <calculatedColumnFormula>IF(G13="City Hotel Berlin East",I13-H13,"-")</calculatedColumnFormula>
    </tableColumn>
    <tableColumn id="11" xr3:uid="{F038AFB2-E292-40F4-9603-0102A236329C}" name="Spalte9" dataDxfId="23"/>
    <tableColumn id="12" xr3:uid="{88054632-BB4F-41F7-99D8-20791F7AF325}" name="Spalte10" dataDxfId="22"/>
    <tableColumn id="13" xr3:uid="{24B2BFBF-400D-416F-B959-3CD31D510634}" name="Lunch Venue with transfer(35,00€)" dataDxfId="21"/>
    <tableColumn id="14" xr3:uid="{A684B344-EC32-4FCF-9B47-0E579F139555}" name="Lunch Venue with transfer(35,00€)2" dataDxfId="20"/>
    <tableColumn id="15" xr3:uid="{58C4B338-AED0-46EF-8AFE-9593FAC97706}" name="Lunch Venue with transfer(35,00€)3" dataDxfId="19"/>
    <tableColumn id="16" xr3:uid="{E33FCD16-F014-42C5-9FEB-6B8D2A9B776C}" name="Lunch Venue with transfer(35,00€)4" dataDxfId="18"/>
    <tableColumn id="19" xr3:uid="{A8DEB30B-02A8-4C52-9480-A842BD273C40}" name="Lunch venue - TC (35,00€)" dataDxfId="17"/>
    <tableColumn id="20" xr3:uid="{11CE952A-E660-49EF-874D-15920EBEE027}" name="Spalte15" dataDxfId="16"/>
    <tableColumn id="21" xr3:uid="{084A4762-2D40-4EF4-A0D9-5C8BE6BC56D0}" name="Spalte16" dataDxfId="15"/>
    <tableColumn id="22" xr3:uid="{1C56A8CE-3215-415B-BFDE-A091A5D61263}" name="Dinner Venue with transfer (35,00€)" dataDxfId="14"/>
    <tableColumn id="23" xr3:uid="{3BD8AB47-AD86-4D59-97DE-928F0C6526C5}" name="Spalte17" dataDxfId="13"/>
    <tableColumn id="24" xr3:uid="{42DFD830-C7BE-4F0C-BE3C-775D7209937E}" name="Spalte18" dataDxfId="12"/>
    <tableColumn id="25" xr3:uid="{007F07C3-63B6-4138-8A26-61CFBCD7BA4E}" name="Spalte19" dataDxfId="11"/>
    <tableColumn id="26" xr3:uid="{B154D43A-176B-4711-BFB6-B524DAF8F97C}" name="Spalte20" dataDxfId="10"/>
    <tableColumn id="27" xr3:uid="{961C35B4-0896-48C9-B9FB-103A584AC698}" name="Spalte21" dataDxfId="9"/>
    <tableColumn id="28" xr3:uid="{1C7F3EB4-33CC-4FB6-816A-D28D87B8480D}" name="Spalte22" dataDxfId="8"/>
    <tableColumn id="29" xr3:uid="{CB864372-3837-441D-998B-0E46BA71E142}" name="Spalte23" dataDxfId="7"/>
    <tableColumn id="30" xr3:uid="{8A7DF1CB-C180-4312-8855-B1C5046885D2}" name="Payment Info" dataDxfId="6">
      <calculatedColumnFormula>IF(K13&lt;&gt;"", VLOOKUP(K13,Tabelle3[#All],2,)*J13,0)</calculatedColumnFormula>
    </tableColumn>
    <tableColumn id="31" xr3:uid="{5E64BAD2-7F44-45C3-88D2-514579B9F8A0}" name="Spalte24" dataDxfId="5">
      <calculatedColumnFormula>SUM(M13:AA13)</calculatedColumnFormula>
    </tableColumn>
    <tableColumn id="32" xr3:uid="{A3C7A427-9034-48A3-BBCB-27A938B17C5E}" name="Spalte25" dataDxfId="4">
      <calculatedColumnFormula>IF(E13="Athlete",25,0)</calculatedColumnFormula>
    </tableColumn>
    <tableColumn id="33" xr3:uid="{C7E723A3-FB5A-4C8A-AC38-15512F012555}" name="Spalte26" dataDxfId="3">
      <calculatedColumnFormula>IF(G13="Non official hotel-only EC",120,IF(G13="Non official hotel-EC &amp; TC",120,0))</calculatedColumnFormula>
    </tableColumn>
    <tableColumn id="34" xr3:uid="{CC01FFEC-5C77-4F8D-9DD7-221EB3B2599F}" name="Spalte27" dataDxfId="2">
      <calculatedColumnFormula>IF(G13="Non official hotel-only TC",60,IF(G13="Non official hotel-EC &amp; TC",60,0))</calculatedColumnFormula>
    </tableColumn>
    <tableColumn id="35" xr3:uid="{ABBE7CBE-6536-4D58-9C56-96DCD7481984}" name="Spalte28" dataDxfId="1">
      <calculatedColumnFormula>AB13+AC13+AD13+AE13+AF13</calculatedColumnFormula>
    </tableColumn>
    <tableColumn id="36" xr3:uid="{FD222068-3B68-4509-8629-F0D38A258263}" name="Remark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J125"/>
  <sheetViews>
    <sheetView showGridLines="0" tabSelected="1" zoomScaleNormal="100" workbookViewId="0">
      <selection activeCell="E15" sqref="E15"/>
    </sheetView>
  </sheetViews>
  <sheetFormatPr baseColWidth="10" defaultColWidth="11.46484375" defaultRowHeight="14.25" x14ac:dyDescent="0.45"/>
  <cols>
    <col min="1" max="1" width="17.6640625" style="7" customWidth="1"/>
    <col min="2" max="2" width="19.796875" style="8" bestFit="1" customWidth="1"/>
    <col min="3" max="3" width="11.46484375" style="8"/>
    <col min="4" max="4" width="8" style="8" customWidth="1"/>
    <col min="5" max="5" width="14.1328125" style="8" customWidth="1"/>
    <col min="6" max="6" width="11" style="8" bestFit="1" customWidth="1"/>
    <col min="7" max="7" width="22.1328125" style="8" bestFit="1" customWidth="1"/>
    <col min="8" max="8" width="11.796875" style="8" customWidth="1"/>
    <col min="9" max="9" width="11.796875" style="9" customWidth="1"/>
    <col min="10" max="10" width="8.1328125" style="9" customWidth="1"/>
    <col min="11" max="11" width="16.33203125" style="8" customWidth="1"/>
    <col min="12" max="12" width="14.46484375" style="8" customWidth="1"/>
    <col min="13" max="13" width="26.6640625" style="8" customWidth="1"/>
    <col min="14" max="16" width="9" style="8" customWidth="1"/>
    <col min="17" max="17" width="23.33203125" style="8" customWidth="1"/>
    <col min="18" max="18" width="9" style="8" customWidth="1"/>
    <col min="19" max="19" width="11.1328125" style="8" customWidth="1"/>
    <col min="20" max="20" width="22.33203125" style="8" customWidth="1"/>
    <col min="21" max="21" width="9" style="8" customWidth="1"/>
    <col min="22" max="22" width="18.33203125" style="8" customWidth="1"/>
    <col min="23" max="29" width="9" style="8" customWidth="1"/>
    <col min="30" max="30" width="12.33203125" style="10" customWidth="1"/>
    <col min="31" max="31" width="9.6640625" style="10" customWidth="1"/>
    <col min="32" max="32" width="9" style="10" customWidth="1"/>
    <col min="33" max="33" width="9.33203125" style="77" customWidth="1"/>
    <col min="34" max="34" width="9.46484375" style="10" customWidth="1"/>
    <col min="35" max="35" width="11.46484375" style="10"/>
    <col min="36" max="36" width="11.46484375" style="8" customWidth="1"/>
    <col min="37" max="16384" width="11.46484375" style="8"/>
  </cols>
  <sheetData>
    <row r="1" spans="1:35" s="5" customFormat="1" ht="49.05" customHeight="1" x14ac:dyDescent="0.45">
      <c r="A1" s="4"/>
      <c r="C1" s="92" t="s">
        <v>79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4"/>
      <c r="AD1" s="6"/>
      <c r="AE1" s="6"/>
      <c r="AF1" s="6"/>
      <c r="AG1" s="76"/>
      <c r="AH1" s="6"/>
      <c r="AI1" s="6"/>
    </row>
    <row r="2" spans="1:35" x14ac:dyDescent="0.45">
      <c r="T2" s="5"/>
      <c r="U2" s="5"/>
      <c r="AC2" s="10"/>
      <c r="AI2" s="8"/>
    </row>
    <row r="3" spans="1:35" ht="28.25" customHeight="1" x14ac:dyDescent="0.45">
      <c r="B3" s="11" t="s">
        <v>0</v>
      </c>
      <c r="C3" s="98"/>
      <c r="D3" s="98"/>
      <c r="E3" s="98"/>
      <c r="F3" s="11" t="s">
        <v>1</v>
      </c>
      <c r="G3" s="99"/>
      <c r="H3" s="99"/>
      <c r="I3" s="12" t="s">
        <v>2</v>
      </c>
      <c r="J3" s="103"/>
      <c r="K3" s="104"/>
      <c r="L3" s="105"/>
      <c r="M3" s="11" t="s">
        <v>3</v>
      </c>
      <c r="N3" s="100"/>
      <c r="O3" s="101"/>
      <c r="P3" s="101"/>
      <c r="Q3" s="101"/>
      <c r="R3" s="102"/>
      <c r="T3" s="13" t="s">
        <v>33</v>
      </c>
      <c r="U3" s="75" t="s">
        <v>51</v>
      </c>
      <c r="W3" s="13" t="s">
        <v>33</v>
      </c>
      <c r="X3" s="75" t="s">
        <v>52</v>
      </c>
      <c r="AC3" s="10"/>
      <c r="AI3" s="8"/>
    </row>
    <row r="4" spans="1:35" ht="18" customHeight="1" x14ac:dyDescent="0.45">
      <c r="B4" s="5"/>
      <c r="F4" s="5"/>
      <c r="I4" s="14"/>
      <c r="T4" s="15" t="s">
        <v>31</v>
      </c>
      <c r="U4" s="16">
        <v>170</v>
      </c>
      <c r="V4" s="10"/>
      <c r="W4" s="15" t="s">
        <v>31</v>
      </c>
      <c r="X4" s="16">
        <v>92</v>
      </c>
      <c r="AC4" s="10"/>
      <c r="AI4" s="8"/>
    </row>
    <row r="5" spans="1:35" ht="28.25" customHeight="1" x14ac:dyDescent="0.45">
      <c r="B5" s="17" t="s">
        <v>6</v>
      </c>
      <c r="C5" s="98"/>
      <c r="D5" s="98"/>
      <c r="E5" s="98"/>
      <c r="F5" s="11" t="s">
        <v>4</v>
      </c>
      <c r="G5" s="98"/>
      <c r="H5" s="98"/>
      <c r="I5" s="12" t="s">
        <v>3</v>
      </c>
      <c r="J5" s="100"/>
      <c r="K5" s="101"/>
      <c r="L5" s="102"/>
      <c r="T5" s="15" t="s">
        <v>34</v>
      </c>
      <c r="U5" s="16">
        <v>135</v>
      </c>
      <c r="V5" s="10"/>
      <c r="W5" s="15" t="s">
        <v>34</v>
      </c>
      <c r="X5" s="16">
        <v>62</v>
      </c>
      <c r="AC5" s="10"/>
      <c r="AI5" s="8"/>
    </row>
    <row r="6" spans="1:35" ht="13.05" customHeight="1" x14ac:dyDescent="0.45">
      <c r="T6" s="18" t="s">
        <v>35</v>
      </c>
      <c r="U6" s="19">
        <v>120</v>
      </c>
      <c r="V6" s="10"/>
      <c r="W6" s="18" t="s">
        <v>35</v>
      </c>
      <c r="X6" s="19">
        <v>62</v>
      </c>
    </row>
    <row r="7" spans="1:35" s="5" customFormat="1" x14ac:dyDescent="0.45">
      <c r="A7" s="4"/>
      <c r="B7" s="95" t="s">
        <v>85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  <c r="W7" s="18" t="s">
        <v>53</v>
      </c>
      <c r="X7" s="19">
        <v>62</v>
      </c>
      <c r="AD7" s="6"/>
      <c r="AE7" s="6"/>
      <c r="AF7" s="6"/>
      <c r="AG7" s="76"/>
      <c r="AH7" s="6"/>
      <c r="AI7" s="6"/>
    </row>
    <row r="8" spans="1:35" s="5" customFormat="1" x14ac:dyDescent="0.45">
      <c r="A8" s="4"/>
      <c r="B8" s="83" t="s">
        <v>5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5"/>
      <c r="AD8" s="6"/>
      <c r="AE8" s="6"/>
      <c r="AF8" s="6"/>
      <c r="AG8" s="76"/>
      <c r="AH8" s="6"/>
      <c r="AI8" s="6"/>
    </row>
    <row r="9" spans="1:35" s="5" customFormat="1" x14ac:dyDescent="0.45">
      <c r="A9" s="4"/>
      <c r="B9" s="86" t="s">
        <v>36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8"/>
      <c r="AD9" s="6"/>
      <c r="AE9" s="6"/>
      <c r="AF9" s="6"/>
      <c r="AG9" s="76"/>
      <c r="AH9" s="6"/>
      <c r="AI9" s="6"/>
    </row>
    <row r="10" spans="1:35" s="5" customFormat="1" x14ac:dyDescent="0.45">
      <c r="A10" s="4"/>
      <c r="B10" s="89" t="s">
        <v>37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1"/>
      <c r="AD10" s="6"/>
      <c r="AE10" s="6"/>
      <c r="AF10" s="6"/>
      <c r="AG10" s="76"/>
      <c r="AH10" s="6"/>
      <c r="AI10" s="6"/>
    </row>
    <row r="11" spans="1:35" s="5" customFormat="1" ht="11" customHeight="1" x14ac:dyDescent="0.45">
      <c r="A11" s="4"/>
      <c r="I11" s="14"/>
      <c r="J11" s="14"/>
      <c r="AD11" s="6"/>
      <c r="AE11" s="6"/>
      <c r="AF11" s="6"/>
      <c r="AG11" s="76"/>
      <c r="AH11" s="6"/>
      <c r="AI11" s="6"/>
    </row>
    <row r="12" spans="1:35" s="74" customFormat="1" ht="30.5" customHeight="1" x14ac:dyDescent="0.45">
      <c r="A12" s="64" t="s">
        <v>7</v>
      </c>
      <c r="B12" s="65" t="s">
        <v>54</v>
      </c>
      <c r="C12" s="65" t="s">
        <v>55</v>
      </c>
      <c r="D12" s="65" t="s">
        <v>56</v>
      </c>
      <c r="E12" s="65" t="s">
        <v>57</v>
      </c>
      <c r="F12" s="65" t="s">
        <v>58</v>
      </c>
      <c r="G12" s="66" t="s">
        <v>8</v>
      </c>
      <c r="H12" s="66" t="s">
        <v>59</v>
      </c>
      <c r="I12" s="66" t="s">
        <v>60</v>
      </c>
      <c r="J12" s="66" t="s">
        <v>61</v>
      </c>
      <c r="K12" s="66" t="s">
        <v>62</v>
      </c>
      <c r="L12" s="66" t="s">
        <v>63</v>
      </c>
      <c r="M12" s="80" t="s">
        <v>82</v>
      </c>
      <c r="N12" s="80" t="s">
        <v>86</v>
      </c>
      <c r="O12" s="80" t="s">
        <v>87</v>
      </c>
      <c r="P12" s="80" t="s">
        <v>88</v>
      </c>
      <c r="Q12" s="67" t="s">
        <v>83</v>
      </c>
      <c r="R12" s="67" t="s">
        <v>64</v>
      </c>
      <c r="S12" s="67" t="s">
        <v>65</v>
      </c>
      <c r="T12" s="81" t="s">
        <v>84</v>
      </c>
      <c r="U12" s="68" t="s">
        <v>66</v>
      </c>
      <c r="V12" s="68" t="s">
        <v>67</v>
      </c>
      <c r="W12" s="68" t="s">
        <v>68</v>
      </c>
      <c r="X12" s="68" t="s">
        <v>69</v>
      </c>
      <c r="Y12" s="68" t="s">
        <v>70</v>
      </c>
      <c r="Z12" s="68" t="s">
        <v>71</v>
      </c>
      <c r="AA12" s="69" t="s">
        <v>72</v>
      </c>
      <c r="AB12" s="70" t="s">
        <v>25</v>
      </c>
      <c r="AC12" s="71" t="s">
        <v>73</v>
      </c>
      <c r="AD12" s="71" t="s">
        <v>74</v>
      </c>
      <c r="AE12" s="71" t="s">
        <v>75</v>
      </c>
      <c r="AF12" s="71" t="s">
        <v>76</v>
      </c>
      <c r="AG12" s="72" t="s">
        <v>77</v>
      </c>
      <c r="AH12" s="73" t="s">
        <v>29</v>
      </c>
    </row>
    <row r="13" spans="1:35" s="29" customFormat="1" ht="39.75" thickBot="1" x14ac:dyDescent="0.5">
      <c r="A13" s="20" t="s">
        <v>9</v>
      </c>
      <c r="B13" s="21" t="s">
        <v>10</v>
      </c>
      <c r="C13" s="21" t="s">
        <v>11</v>
      </c>
      <c r="D13" s="21" t="s">
        <v>12</v>
      </c>
      <c r="E13" s="21" t="s">
        <v>13</v>
      </c>
      <c r="F13" s="21" t="s">
        <v>14</v>
      </c>
      <c r="G13" s="22" t="s">
        <v>15</v>
      </c>
      <c r="H13" s="23" t="s">
        <v>16</v>
      </c>
      <c r="I13" s="23" t="s">
        <v>17</v>
      </c>
      <c r="J13" s="22" t="s">
        <v>18</v>
      </c>
      <c r="K13" s="24" t="s">
        <v>23</v>
      </c>
      <c r="L13" s="25" t="s">
        <v>24</v>
      </c>
      <c r="M13" s="82">
        <v>45772</v>
      </c>
      <c r="N13" s="82">
        <v>45773</v>
      </c>
      <c r="O13" s="82">
        <v>45774</v>
      </c>
      <c r="P13" s="82">
        <v>45775</v>
      </c>
      <c r="Q13" s="82">
        <v>45502</v>
      </c>
      <c r="R13" s="82">
        <v>45503</v>
      </c>
      <c r="S13" s="82">
        <v>45504</v>
      </c>
      <c r="T13" s="82">
        <v>45497</v>
      </c>
      <c r="U13" s="82">
        <v>45498</v>
      </c>
      <c r="V13" s="82">
        <v>45499</v>
      </c>
      <c r="W13" s="82">
        <v>45500</v>
      </c>
      <c r="X13" s="82">
        <v>45501</v>
      </c>
      <c r="Y13" s="82">
        <v>45502</v>
      </c>
      <c r="Z13" s="82">
        <v>45503</v>
      </c>
      <c r="AA13" s="82">
        <v>45504</v>
      </c>
      <c r="AB13" s="26" t="s">
        <v>8</v>
      </c>
      <c r="AC13" s="26" t="s">
        <v>32</v>
      </c>
      <c r="AD13" s="26" t="s">
        <v>38</v>
      </c>
      <c r="AE13" s="26" t="s">
        <v>27</v>
      </c>
      <c r="AF13" s="26" t="s">
        <v>28</v>
      </c>
      <c r="AG13" s="27" t="s">
        <v>26</v>
      </c>
      <c r="AH13" s="28"/>
    </row>
    <row r="14" spans="1:35" s="41" customFormat="1" x14ac:dyDescent="0.45">
      <c r="A14" s="30">
        <v>0</v>
      </c>
      <c r="B14" s="31" t="s">
        <v>21</v>
      </c>
      <c r="C14" s="31" t="s">
        <v>20</v>
      </c>
      <c r="D14" s="31" t="s">
        <v>22</v>
      </c>
      <c r="E14" s="31" t="s">
        <v>19</v>
      </c>
      <c r="F14" s="32" t="s">
        <v>30</v>
      </c>
      <c r="G14" s="31" t="s">
        <v>78</v>
      </c>
      <c r="H14" s="33">
        <v>45771</v>
      </c>
      <c r="I14" s="33">
        <v>45777</v>
      </c>
      <c r="J14" s="34">
        <f>I14-H14</f>
        <v>6</v>
      </c>
      <c r="K14" s="35" t="s">
        <v>31</v>
      </c>
      <c r="L14" s="31"/>
      <c r="M14" s="36">
        <v>30</v>
      </c>
      <c r="N14" s="36">
        <v>30</v>
      </c>
      <c r="O14" s="36">
        <v>30</v>
      </c>
      <c r="P14" s="36">
        <v>30</v>
      </c>
      <c r="Q14" s="36">
        <v>30</v>
      </c>
      <c r="R14" s="36">
        <v>30</v>
      </c>
      <c r="S14" s="36">
        <v>30</v>
      </c>
      <c r="T14" s="36">
        <v>30</v>
      </c>
      <c r="U14" s="36">
        <v>30</v>
      </c>
      <c r="V14" s="36">
        <v>30</v>
      </c>
      <c r="W14" s="36">
        <v>30</v>
      </c>
      <c r="X14" s="36">
        <v>30</v>
      </c>
      <c r="Y14" s="36">
        <v>30</v>
      </c>
      <c r="Z14" s="36">
        <v>30</v>
      </c>
      <c r="AA14" s="36">
        <v>30</v>
      </c>
      <c r="AB14" s="37">
        <f>IF(G14="Hotel Vienna House By Wyndham Andel'S Berlin",(IF(K14&lt;&gt;"", VLOOKUP(K14,Tabelle3[],2,)*J14,0)),IF(G14="A&amp;O Hostel Berlin Kolumbus",IF(K14&lt;&gt;"", VLOOKUP(K14,Tabelle32[],2,)*J14,0),))</f>
        <v>1020</v>
      </c>
      <c r="AC14" s="37">
        <f t="shared" ref="AC14:AC45" si="0">SUM(M14:AA14)</f>
        <v>450</v>
      </c>
      <c r="AD14" s="38">
        <f t="shared" ref="AD14:AD45" si="1">IF(E14="Athlete",25,0)</f>
        <v>25</v>
      </c>
      <c r="AE14" s="39">
        <f t="shared" ref="AE14:AE45" si="2">IF(G14="Non official hotel-only EC",120,IF(G14="Non official hotel-EC &amp; TC",120,0))</f>
        <v>0</v>
      </c>
      <c r="AF14" s="37">
        <f t="shared" ref="AF14:AF45" si="3">IF(G14="Non official hotel-only TC",60,IF(G14="Non official hotel-EC &amp; TC",60,0))</f>
        <v>0</v>
      </c>
      <c r="AG14" s="36">
        <f>AB14+AC14+AD14+AE14+AF14</f>
        <v>1495</v>
      </c>
      <c r="AH14" s="40"/>
    </row>
    <row r="15" spans="1:35" s="52" customFormat="1" x14ac:dyDescent="0.45">
      <c r="A15" s="42">
        <v>1</v>
      </c>
      <c r="B15" s="43"/>
      <c r="C15" s="43"/>
      <c r="D15" s="43"/>
      <c r="E15" s="43" t="s">
        <v>19</v>
      </c>
      <c r="F15" s="43"/>
      <c r="G15" s="44" t="s">
        <v>78</v>
      </c>
      <c r="H15" s="45">
        <v>45771</v>
      </c>
      <c r="I15" s="45">
        <v>45777</v>
      </c>
      <c r="J15" s="46">
        <f>IF(OR(G15="Hotel Vienna House By Wyndham Andel'S Berlin",G15="A&amp;O Hostel Berlin Kolumbus"),I15-H15,"-")</f>
        <v>6</v>
      </c>
      <c r="K15" s="44" t="s">
        <v>31</v>
      </c>
      <c r="L15" s="44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8">
        <f>IF(G15="Hotel Vienna House By Wyndham Andel'S Berlin",(IF(K15&lt;&gt;"", VLOOKUP(K15,Tabelle3[],2,)*J15,0)),IF(G15="A&amp;O Hostel Berlin Kolumbus",IF(K15&lt;&gt;"", VLOOKUP(K15,Tabelle32[],2,)*J15,0),))</f>
        <v>1020</v>
      </c>
      <c r="AC15" s="48">
        <f t="shared" si="0"/>
        <v>0</v>
      </c>
      <c r="AD15" s="49">
        <f t="shared" si="1"/>
        <v>25</v>
      </c>
      <c r="AE15" s="49">
        <f t="shared" si="2"/>
        <v>0</v>
      </c>
      <c r="AF15" s="48">
        <f t="shared" si="3"/>
        <v>0</v>
      </c>
      <c r="AG15" s="50">
        <f t="shared" ref="AG15:AG78" si="4">AB15+AC15+AD15+AE15+AF15</f>
        <v>1045</v>
      </c>
      <c r="AH15" s="51"/>
    </row>
    <row r="16" spans="1:35" s="52" customFormat="1" x14ac:dyDescent="0.45">
      <c r="A16" s="42">
        <v>2</v>
      </c>
      <c r="B16" s="43"/>
      <c r="C16" s="43"/>
      <c r="D16" s="43"/>
      <c r="E16" s="43" t="s">
        <v>19</v>
      </c>
      <c r="F16" s="43"/>
      <c r="G16" s="44" t="s">
        <v>78</v>
      </c>
      <c r="H16" s="45">
        <v>45771</v>
      </c>
      <c r="I16" s="45">
        <v>45777</v>
      </c>
      <c r="J16" s="46">
        <f t="shared" ref="J16:J79" si="5">IF(OR(G16="Hotel Vienna House By Wyndham Andel'S Berlin",G16="A&amp;O Hostel Berlin Kolumbus"),I16-H16,"-")</f>
        <v>6</v>
      </c>
      <c r="K16" s="44" t="s">
        <v>34</v>
      </c>
      <c r="L16" s="44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8">
        <f>IF(G16="Hotel Vienna House By Wyndham Andel'S Berlin",(IF(K16&lt;&gt;"", VLOOKUP(K16,Tabelle3[],2,)*J16,0)),IF(G16="A&amp;O Hostel Berlin Kolumbus",IF(K16&lt;&gt;"", VLOOKUP(K16,Tabelle32[],2,)*J16,0),))</f>
        <v>810</v>
      </c>
      <c r="AC16" s="48">
        <f t="shared" si="0"/>
        <v>0</v>
      </c>
      <c r="AD16" s="49">
        <f t="shared" si="1"/>
        <v>25</v>
      </c>
      <c r="AE16" s="49">
        <f t="shared" si="2"/>
        <v>0</v>
      </c>
      <c r="AF16" s="48">
        <f t="shared" si="3"/>
        <v>0</v>
      </c>
      <c r="AG16" s="50">
        <f t="shared" si="4"/>
        <v>835</v>
      </c>
      <c r="AH16" s="51"/>
    </row>
    <row r="17" spans="1:34" s="52" customFormat="1" x14ac:dyDescent="0.45">
      <c r="A17" s="42">
        <v>3</v>
      </c>
      <c r="B17" s="43"/>
      <c r="C17" s="43"/>
      <c r="D17" s="43"/>
      <c r="E17" s="43" t="s">
        <v>19</v>
      </c>
      <c r="F17" s="43"/>
      <c r="G17" s="44" t="s">
        <v>78</v>
      </c>
      <c r="H17" s="45">
        <v>45771</v>
      </c>
      <c r="I17" s="45">
        <v>45777</v>
      </c>
      <c r="J17" s="46">
        <f t="shared" si="5"/>
        <v>6</v>
      </c>
      <c r="K17" s="44" t="s">
        <v>34</v>
      </c>
      <c r="L17" s="44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8">
        <f>IF(G17="Hotel Vienna House By Wyndham Andel'S Berlin",(IF(K17&lt;&gt;"", VLOOKUP(K17,Tabelle3[],2,)*J17,0)),IF(G17="A&amp;O Hostel Berlin Kolumbus",IF(K17&lt;&gt;"", VLOOKUP(K17,Tabelle32[],2,)*J17,0),))</f>
        <v>810</v>
      </c>
      <c r="AC17" s="48">
        <f t="shared" si="0"/>
        <v>0</v>
      </c>
      <c r="AD17" s="49">
        <f t="shared" si="1"/>
        <v>25</v>
      </c>
      <c r="AE17" s="49">
        <f t="shared" si="2"/>
        <v>0</v>
      </c>
      <c r="AF17" s="48">
        <f t="shared" si="3"/>
        <v>0</v>
      </c>
      <c r="AG17" s="50">
        <f t="shared" si="4"/>
        <v>835</v>
      </c>
      <c r="AH17" s="51"/>
    </row>
    <row r="18" spans="1:34" s="52" customFormat="1" x14ac:dyDescent="0.45">
      <c r="A18" s="42">
        <v>4</v>
      </c>
      <c r="B18" s="43"/>
      <c r="C18" s="43"/>
      <c r="D18" s="43"/>
      <c r="E18" s="43" t="s">
        <v>19</v>
      </c>
      <c r="F18" s="43"/>
      <c r="G18" s="44" t="s">
        <v>78</v>
      </c>
      <c r="H18" s="45">
        <v>45771</v>
      </c>
      <c r="I18" s="45">
        <v>45777</v>
      </c>
      <c r="J18" s="46">
        <f t="shared" si="5"/>
        <v>6</v>
      </c>
      <c r="K18" s="44" t="s">
        <v>35</v>
      </c>
      <c r="L18" s="44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8">
        <f>IF(G18="Hotel Vienna House By Wyndham Andel'S Berlin",(IF(K18&lt;&gt;"", VLOOKUP(K18,Tabelle3[],2,)*J18,0)),IF(G18="A&amp;O Hostel Berlin Kolumbus",IF(K18&lt;&gt;"", VLOOKUP(K18,Tabelle32[],2,)*J18,0),))</f>
        <v>720</v>
      </c>
      <c r="AC18" s="48">
        <f t="shared" si="0"/>
        <v>0</v>
      </c>
      <c r="AD18" s="49">
        <f t="shared" si="1"/>
        <v>25</v>
      </c>
      <c r="AE18" s="49">
        <f t="shared" si="2"/>
        <v>0</v>
      </c>
      <c r="AF18" s="48">
        <f t="shared" si="3"/>
        <v>0</v>
      </c>
      <c r="AG18" s="50">
        <f t="shared" si="4"/>
        <v>745</v>
      </c>
      <c r="AH18" s="51"/>
    </row>
    <row r="19" spans="1:34" s="52" customFormat="1" x14ac:dyDescent="0.45">
      <c r="A19" s="42">
        <v>5</v>
      </c>
      <c r="B19" s="43"/>
      <c r="C19" s="43"/>
      <c r="D19" s="43"/>
      <c r="E19" s="43" t="s">
        <v>19</v>
      </c>
      <c r="F19" s="43"/>
      <c r="G19" s="44" t="s">
        <v>78</v>
      </c>
      <c r="H19" s="45">
        <v>45771</v>
      </c>
      <c r="I19" s="45">
        <v>45777</v>
      </c>
      <c r="J19" s="46">
        <f t="shared" si="5"/>
        <v>6</v>
      </c>
      <c r="K19" s="44" t="s">
        <v>35</v>
      </c>
      <c r="L19" s="44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8">
        <f>IF(G19="Hotel Vienna House By Wyndham Andel'S Berlin",(IF(K19&lt;&gt;"", VLOOKUP(K19,Tabelle3[],2,)*J19,0)),IF(G19="A&amp;O Hostel Berlin Kolumbus",IF(K19&lt;&gt;"", VLOOKUP(K19,Tabelle32[],2,)*J19,0),))</f>
        <v>720</v>
      </c>
      <c r="AC19" s="48">
        <f t="shared" si="0"/>
        <v>0</v>
      </c>
      <c r="AD19" s="49">
        <f t="shared" si="1"/>
        <v>25</v>
      </c>
      <c r="AE19" s="49">
        <f t="shared" si="2"/>
        <v>0</v>
      </c>
      <c r="AF19" s="48">
        <f t="shared" si="3"/>
        <v>0</v>
      </c>
      <c r="AG19" s="50">
        <f t="shared" si="4"/>
        <v>745</v>
      </c>
      <c r="AH19" s="51"/>
    </row>
    <row r="20" spans="1:34" s="52" customFormat="1" x14ac:dyDescent="0.45">
      <c r="A20" s="42">
        <v>6</v>
      </c>
      <c r="B20" s="43"/>
      <c r="C20" s="43"/>
      <c r="D20" s="43"/>
      <c r="E20" s="43" t="s">
        <v>19</v>
      </c>
      <c r="F20" s="43"/>
      <c r="G20" s="44" t="s">
        <v>78</v>
      </c>
      <c r="H20" s="45">
        <v>45771</v>
      </c>
      <c r="I20" s="45">
        <v>45777</v>
      </c>
      <c r="J20" s="46">
        <f t="shared" si="5"/>
        <v>6</v>
      </c>
      <c r="K20" s="44" t="s">
        <v>35</v>
      </c>
      <c r="L20" s="44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8">
        <f>IF(G20="Hotel Vienna House By Wyndham Andel'S Berlin",(IF(K20&lt;&gt;"", VLOOKUP(K20,Tabelle3[],2,)*J20,0)),IF(G20="A&amp;O Hostel Berlin Kolumbus",IF(K20&lt;&gt;"", VLOOKUP(K20,Tabelle32[],2,)*J20,0),))</f>
        <v>720</v>
      </c>
      <c r="AC20" s="48">
        <f t="shared" si="0"/>
        <v>0</v>
      </c>
      <c r="AD20" s="49">
        <f t="shared" si="1"/>
        <v>25</v>
      </c>
      <c r="AE20" s="49">
        <f t="shared" si="2"/>
        <v>0</v>
      </c>
      <c r="AF20" s="48">
        <f t="shared" si="3"/>
        <v>0</v>
      </c>
      <c r="AG20" s="50">
        <f t="shared" si="4"/>
        <v>745</v>
      </c>
      <c r="AH20" s="51"/>
    </row>
    <row r="21" spans="1:34" s="52" customFormat="1" x14ac:dyDescent="0.45">
      <c r="A21" s="42">
        <v>7</v>
      </c>
      <c r="B21" s="43"/>
      <c r="C21" s="43"/>
      <c r="D21" s="43"/>
      <c r="E21" s="43" t="s">
        <v>19</v>
      </c>
      <c r="F21" s="43"/>
      <c r="G21" s="44" t="s">
        <v>89</v>
      </c>
      <c r="H21" s="45">
        <v>45771</v>
      </c>
      <c r="I21" s="45">
        <v>45777</v>
      </c>
      <c r="J21" s="46">
        <f t="shared" si="5"/>
        <v>6</v>
      </c>
      <c r="K21" s="44" t="s">
        <v>53</v>
      </c>
      <c r="L21" s="44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8">
        <f>IF(G21="Hotel Vienna House By Wyndham Andel'S Berlin",(IF(K21&lt;&gt;"", VLOOKUP(K21,Tabelle3[],2,)*J21,0)),IF(G21="A&amp;O Hostel Berlin Kolumbus",IF(K21&lt;&gt;"", VLOOKUP(K21,Tabelle32[],2,)*J21,0),))</f>
        <v>372</v>
      </c>
      <c r="AC21" s="48">
        <f t="shared" si="0"/>
        <v>0</v>
      </c>
      <c r="AD21" s="49">
        <f t="shared" si="1"/>
        <v>25</v>
      </c>
      <c r="AE21" s="49">
        <f t="shared" si="2"/>
        <v>0</v>
      </c>
      <c r="AF21" s="48">
        <f t="shared" si="3"/>
        <v>0</v>
      </c>
      <c r="AG21" s="50">
        <f t="shared" si="4"/>
        <v>397</v>
      </c>
      <c r="AH21" s="51"/>
    </row>
    <row r="22" spans="1:34" s="52" customFormat="1" x14ac:dyDescent="0.45">
      <c r="A22" s="42">
        <v>8</v>
      </c>
      <c r="B22" s="43"/>
      <c r="C22" s="43"/>
      <c r="D22" s="43"/>
      <c r="E22" s="43" t="s">
        <v>19</v>
      </c>
      <c r="F22" s="43"/>
      <c r="G22" s="44" t="s">
        <v>89</v>
      </c>
      <c r="H22" s="45">
        <v>45771</v>
      </c>
      <c r="I22" s="45">
        <v>45777</v>
      </c>
      <c r="J22" s="46">
        <f t="shared" si="5"/>
        <v>6</v>
      </c>
      <c r="K22" s="44" t="s">
        <v>53</v>
      </c>
      <c r="L22" s="44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8">
        <f>IF(G22="Hotel Vienna House By Wyndham Andel'S Berlin",(IF(K22&lt;&gt;"", VLOOKUP(K22,Tabelle3[],2,)*J22,0)),IF(G22="A&amp;O Hostel Berlin Kolumbus",IF(K22&lt;&gt;"", VLOOKUP(K22,Tabelle32[],2,)*J22,0),))</f>
        <v>372</v>
      </c>
      <c r="AC22" s="48">
        <f t="shared" si="0"/>
        <v>0</v>
      </c>
      <c r="AD22" s="49">
        <f t="shared" si="1"/>
        <v>25</v>
      </c>
      <c r="AE22" s="49">
        <f t="shared" si="2"/>
        <v>0</v>
      </c>
      <c r="AF22" s="48">
        <f t="shared" si="3"/>
        <v>0</v>
      </c>
      <c r="AG22" s="50">
        <f t="shared" si="4"/>
        <v>397</v>
      </c>
      <c r="AH22" s="51"/>
    </row>
    <row r="23" spans="1:34" s="52" customFormat="1" x14ac:dyDescent="0.45">
      <c r="A23" s="42">
        <v>9</v>
      </c>
      <c r="B23" s="43"/>
      <c r="C23" s="43"/>
      <c r="D23" s="43"/>
      <c r="E23" s="43" t="s">
        <v>19</v>
      </c>
      <c r="F23" s="43"/>
      <c r="G23" s="44" t="s">
        <v>89</v>
      </c>
      <c r="H23" s="45">
        <v>45771</v>
      </c>
      <c r="I23" s="45">
        <v>45777</v>
      </c>
      <c r="J23" s="46">
        <f t="shared" si="5"/>
        <v>6</v>
      </c>
      <c r="K23" s="44" t="s">
        <v>53</v>
      </c>
      <c r="L23" s="44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8">
        <f>IF(G23="Hotel Vienna House By Wyndham Andel'S Berlin",(IF(K23&lt;&gt;"", VLOOKUP(K23,Tabelle3[],2,)*J23,0)),IF(G23="A&amp;O Hostel Berlin Kolumbus",IF(K23&lt;&gt;"", VLOOKUP(K23,Tabelle32[],2,)*J23,0),))</f>
        <v>372</v>
      </c>
      <c r="AC23" s="48">
        <f t="shared" si="0"/>
        <v>0</v>
      </c>
      <c r="AD23" s="49">
        <f t="shared" si="1"/>
        <v>25</v>
      </c>
      <c r="AE23" s="49">
        <f t="shared" si="2"/>
        <v>0</v>
      </c>
      <c r="AF23" s="48">
        <f t="shared" si="3"/>
        <v>0</v>
      </c>
      <c r="AG23" s="50">
        <f t="shared" si="4"/>
        <v>397</v>
      </c>
      <c r="AH23" s="51"/>
    </row>
    <row r="24" spans="1:34" s="52" customFormat="1" x14ac:dyDescent="0.45">
      <c r="A24" s="42">
        <v>10</v>
      </c>
      <c r="B24" s="43"/>
      <c r="C24" s="43"/>
      <c r="D24" s="43"/>
      <c r="E24" s="43" t="s">
        <v>19</v>
      </c>
      <c r="F24" s="43"/>
      <c r="G24" s="44" t="s">
        <v>89</v>
      </c>
      <c r="H24" s="45">
        <v>45771</v>
      </c>
      <c r="I24" s="45">
        <v>45777</v>
      </c>
      <c r="J24" s="46">
        <f t="shared" si="5"/>
        <v>6</v>
      </c>
      <c r="K24" s="44" t="s">
        <v>53</v>
      </c>
      <c r="L24" s="44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8">
        <f>IF(G24="Hotel Vienna House By Wyndham Andel'S Berlin",(IF(K24&lt;&gt;"", VLOOKUP(K24,Tabelle3[],2,)*J24,0)),IF(G24="A&amp;O Hostel Berlin Kolumbus",IF(K24&lt;&gt;"", VLOOKUP(K24,Tabelle32[],2,)*J24,0),))</f>
        <v>372</v>
      </c>
      <c r="AC24" s="48">
        <f t="shared" si="0"/>
        <v>0</v>
      </c>
      <c r="AD24" s="49">
        <f t="shared" si="1"/>
        <v>25</v>
      </c>
      <c r="AE24" s="49">
        <f t="shared" si="2"/>
        <v>0</v>
      </c>
      <c r="AF24" s="48">
        <f t="shared" si="3"/>
        <v>0</v>
      </c>
      <c r="AG24" s="50">
        <f t="shared" si="4"/>
        <v>397</v>
      </c>
      <c r="AH24" s="51"/>
    </row>
    <row r="25" spans="1:34" s="52" customFormat="1" x14ac:dyDescent="0.45">
      <c r="A25" s="42">
        <v>11</v>
      </c>
      <c r="B25" s="43"/>
      <c r="C25" s="43"/>
      <c r="D25" s="43"/>
      <c r="E25" s="43"/>
      <c r="F25" s="43"/>
      <c r="G25" s="44"/>
      <c r="H25" s="45"/>
      <c r="I25" s="45"/>
      <c r="J25" s="46" t="str">
        <f t="shared" si="5"/>
        <v>-</v>
      </c>
      <c r="K25" s="44"/>
      <c r="L25" s="44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8">
        <f>IF(G25="Hotel Vienna House By Wyndham Andel'S Berlin",(IF(K25&lt;&gt;"", VLOOKUP(K25,Tabelle3[],2,)*J25,0)),IF(G25="A&amp;O Hostel Berlin Kolumbus",IF(K25&lt;&gt;"", VLOOKUP(K25,Tabelle32[],2,)*J25,0),))</f>
        <v>0</v>
      </c>
      <c r="AC25" s="48">
        <f t="shared" si="0"/>
        <v>0</v>
      </c>
      <c r="AD25" s="49">
        <f t="shared" si="1"/>
        <v>0</v>
      </c>
      <c r="AE25" s="49">
        <f t="shared" si="2"/>
        <v>0</v>
      </c>
      <c r="AF25" s="48">
        <f t="shared" si="3"/>
        <v>0</v>
      </c>
      <c r="AG25" s="50">
        <f t="shared" si="4"/>
        <v>0</v>
      </c>
      <c r="AH25" s="51"/>
    </row>
    <row r="26" spans="1:34" s="52" customFormat="1" x14ac:dyDescent="0.45">
      <c r="A26" s="42">
        <v>12</v>
      </c>
      <c r="B26" s="43"/>
      <c r="C26" s="43"/>
      <c r="D26" s="43"/>
      <c r="E26" s="43"/>
      <c r="F26" s="43"/>
      <c r="G26" s="44"/>
      <c r="H26" s="45"/>
      <c r="I26" s="45"/>
      <c r="J26" s="46" t="str">
        <f t="shared" si="5"/>
        <v>-</v>
      </c>
      <c r="K26" s="44"/>
      <c r="L26" s="44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8">
        <f>IF(G26="Hotel Vienna House By Wyndham Andel'S Berlin",(IF(K26&lt;&gt;"", VLOOKUP(K26,Tabelle3[],2,)*J26,0)),IF(G26="A&amp;O Hostel Berlin Kolumbus",IF(K26&lt;&gt;"", VLOOKUP(K26,Tabelle32[],2,)*J26,0),))</f>
        <v>0</v>
      </c>
      <c r="AC26" s="48">
        <f t="shared" si="0"/>
        <v>0</v>
      </c>
      <c r="AD26" s="49">
        <f t="shared" si="1"/>
        <v>0</v>
      </c>
      <c r="AE26" s="49">
        <f t="shared" si="2"/>
        <v>0</v>
      </c>
      <c r="AF26" s="48">
        <f t="shared" si="3"/>
        <v>0</v>
      </c>
      <c r="AG26" s="50">
        <f t="shared" si="4"/>
        <v>0</v>
      </c>
      <c r="AH26" s="51"/>
    </row>
    <row r="27" spans="1:34" s="52" customFormat="1" x14ac:dyDescent="0.45">
      <c r="A27" s="42">
        <v>13</v>
      </c>
      <c r="B27" s="43"/>
      <c r="C27" s="43"/>
      <c r="D27" s="43"/>
      <c r="E27" s="43"/>
      <c r="F27" s="43"/>
      <c r="G27" s="44"/>
      <c r="H27" s="45"/>
      <c r="I27" s="45"/>
      <c r="J27" s="46" t="str">
        <f t="shared" si="5"/>
        <v>-</v>
      </c>
      <c r="K27" s="44"/>
      <c r="L27" s="44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8">
        <f>IF(G27="Hotel Vienna House By Wyndham Andel'S Berlin",(IF(K27&lt;&gt;"", VLOOKUP(K27,Tabelle3[],2,)*J27,0)),IF(G27="A&amp;O Hostel Berlin Kolumbus",IF(K27&lt;&gt;"", VLOOKUP(K27,Tabelle32[],2,)*J27,0),))</f>
        <v>0</v>
      </c>
      <c r="AC27" s="48">
        <f t="shared" si="0"/>
        <v>0</v>
      </c>
      <c r="AD27" s="49">
        <f t="shared" si="1"/>
        <v>0</v>
      </c>
      <c r="AE27" s="49">
        <f t="shared" si="2"/>
        <v>0</v>
      </c>
      <c r="AF27" s="48">
        <f t="shared" si="3"/>
        <v>0</v>
      </c>
      <c r="AG27" s="50">
        <f t="shared" si="4"/>
        <v>0</v>
      </c>
      <c r="AH27" s="51"/>
    </row>
    <row r="28" spans="1:34" s="52" customFormat="1" x14ac:dyDescent="0.45">
      <c r="A28" s="42">
        <v>14</v>
      </c>
      <c r="B28" s="43"/>
      <c r="C28" s="43"/>
      <c r="D28" s="43"/>
      <c r="E28" s="43"/>
      <c r="F28" s="43"/>
      <c r="G28" s="44"/>
      <c r="H28" s="45"/>
      <c r="I28" s="45"/>
      <c r="J28" s="46" t="str">
        <f t="shared" si="5"/>
        <v>-</v>
      </c>
      <c r="K28" s="44"/>
      <c r="L28" s="44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8">
        <f>IF(G28="Hotel Vienna House By Wyndham Andel'S Berlin",(IF(K28&lt;&gt;"", VLOOKUP(K28,Tabelle3[],2,)*J28,0)),IF(G28="A&amp;O Hostel Berlin Kolumbus",IF(K28&lt;&gt;"", VLOOKUP(K28,Tabelle32[],2,)*J28,0),))</f>
        <v>0</v>
      </c>
      <c r="AC28" s="48">
        <f t="shared" si="0"/>
        <v>0</v>
      </c>
      <c r="AD28" s="49">
        <f t="shared" si="1"/>
        <v>0</v>
      </c>
      <c r="AE28" s="49">
        <f t="shared" si="2"/>
        <v>0</v>
      </c>
      <c r="AF28" s="48">
        <f t="shared" si="3"/>
        <v>0</v>
      </c>
      <c r="AG28" s="50">
        <f t="shared" si="4"/>
        <v>0</v>
      </c>
      <c r="AH28" s="51"/>
    </row>
    <row r="29" spans="1:34" s="52" customFormat="1" x14ac:dyDescent="0.45">
      <c r="A29" s="42">
        <v>15</v>
      </c>
      <c r="B29" s="43"/>
      <c r="C29" s="43"/>
      <c r="D29" s="43"/>
      <c r="E29" s="43"/>
      <c r="F29" s="43"/>
      <c r="G29" s="44"/>
      <c r="H29" s="45"/>
      <c r="I29" s="45"/>
      <c r="J29" s="46" t="str">
        <f t="shared" si="5"/>
        <v>-</v>
      </c>
      <c r="K29" s="44"/>
      <c r="L29" s="44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8">
        <f>IF(G29="Hotel Vienna House By Wyndham Andel'S Berlin",(IF(K29&lt;&gt;"", VLOOKUP(K29,Tabelle3[],2,)*J29,0)),IF(G29="A&amp;O Hostel Berlin Kolumbus",IF(K29&lt;&gt;"", VLOOKUP(K29,Tabelle32[],2,)*J29,0),))</f>
        <v>0</v>
      </c>
      <c r="AC29" s="48">
        <f t="shared" si="0"/>
        <v>0</v>
      </c>
      <c r="AD29" s="49">
        <f t="shared" si="1"/>
        <v>0</v>
      </c>
      <c r="AE29" s="49">
        <f t="shared" si="2"/>
        <v>0</v>
      </c>
      <c r="AF29" s="48">
        <f t="shared" si="3"/>
        <v>0</v>
      </c>
      <c r="AG29" s="50">
        <f t="shared" si="4"/>
        <v>0</v>
      </c>
      <c r="AH29" s="51"/>
    </row>
    <row r="30" spans="1:34" s="52" customFormat="1" x14ac:dyDescent="0.45">
      <c r="A30" s="42">
        <v>16</v>
      </c>
      <c r="B30" s="43"/>
      <c r="C30" s="43"/>
      <c r="D30" s="43"/>
      <c r="E30" s="43"/>
      <c r="F30" s="43"/>
      <c r="G30" s="44"/>
      <c r="H30" s="45"/>
      <c r="I30" s="45"/>
      <c r="J30" s="46" t="str">
        <f t="shared" si="5"/>
        <v>-</v>
      </c>
      <c r="K30" s="44"/>
      <c r="L30" s="44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8">
        <f>IF(G30="Hotel Vienna House By Wyndham Andel'S Berlin",(IF(K30&lt;&gt;"", VLOOKUP(K30,Tabelle3[],2,)*J30,0)),IF(G30="A&amp;O Hostel Berlin Kolumbus",IF(K30&lt;&gt;"", VLOOKUP(K30,Tabelle32[],2,)*J30,0),))</f>
        <v>0</v>
      </c>
      <c r="AC30" s="48">
        <f t="shared" si="0"/>
        <v>0</v>
      </c>
      <c r="AD30" s="49">
        <f t="shared" si="1"/>
        <v>0</v>
      </c>
      <c r="AE30" s="49">
        <f t="shared" si="2"/>
        <v>0</v>
      </c>
      <c r="AF30" s="48">
        <f t="shared" si="3"/>
        <v>0</v>
      </c>
      <c r="AG30" s="50">
        <f t="shared" si="4"/>
        <v>0</v>
      </c>
      <c r="AH30" s="51"/>
    </row>
    <row r="31" spans="1:34" s="52" customFormat="1" x14ac:dyDescent="0.45">
      <c r="A31" s="42">
        <v>17</v>
      </c>
      <c r="B31" s="43"/>
      <c r="C31" s="43"/>
      <c r="D31" s="43"/>
      <c r="E31" s="43"/>
      <c r="F31" s="43"/>
      <c r="G31" s="44"/>
      <c r="H31" s="45"/>
      <c r="I31" s="45"/>
      <c r="J31" s="46" t="str">
        <f t="shared" si="5"/>
        <v>-</v>
      </c>
      <c r="K31" s="44"/>
      <c r="L31" s="44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8">
        <f>IF(G31="Hotel Vienna House By Wyndham Andel'S Berlin",(IF(K31&lt;&gt;"", VLOOKUP(K31,Tabelle3[],2,)*J31,0)),IF(G31="A&amp;O Hostel Berlin Kolumbus",IF(K31&lt;&gt;"", VLOOKUP(K31,Tabelle32[],2,)*J31,0),))</f>
        <v>0</v>
      </c>
      <c r="AC31" s="48">
        <f t="shared" si="0"/>
        <v>0</v>
      </c>
      <c r="AD31" s="49">
        <f t="shared" si="1"/>
        <v>0</v>
      </c>
      <c r="AE31" s="49">
        <f t="shared" si="2"/>
        <v>0</v>
      </c>
      <c r="AF31" s="48">
        <f t="shared" si="3"/>
        <v>0</v>
      </c>
      <c r="AG31" s="50">
        <f t="shared" si="4"/>
        <v>0</v>
      </c>
      <c r="AH31" s="51"/>
    </row>
    <row r="32" spans="1:34" s="52" customFormat="1" x14ac:dyDescent="0.45">
      <c r="A32" s="42">
        <v>18</v>
      </c>
      <c r="B32" s="43"/>
      <c r="C32" s="43"/>
      <c r="D32" s="43"/>
      <c r="E32" s="43"/>
      <c r="F32" s="43"/>
      <c r="G32" s="44"/>
      <c r="H32" s="45"/>
      <c r="I32" s="45"/>
      <c r="J32" s="46" t="str">
        <f t="shared" si="5"/>
        <v>-</v>
      </c>
      <c r="K32" s="44"/>
      <c r="L32" s="44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8">
        <f>IF(G32="Hotel Vienna House By Wyndham Andel'S Berlin",(IF(K32&lt;&gt;"", VLOOKUP(K32,Tabelle3[],2,)*J32,0)),IF(G32="A&amp;O Hostel Berlin Kolumbus",IF(K32&lt;&gt;"", VLOOKUP(K32,Tabelle32[],2,)*J32,0),))</f>
        <v>0</v>
      </c>
      <c r="AC32" s="48">
        <f t="shared" si="0"/>
        <v>0</v>
      </c>
      <c r="AD32" s="49">
        <f t="shared" si="1"/>
        <v>0</v>
      </c>
      <c r="AE32" s="49">
        <f t="shared" si="2"/>
        <v>0</v>
      </c>
      <c r="AF32" s="48">
        <f t="shared" si="3"/>
        <v>0</v>
      </c>
      <c r="AG32" s="50">
        <f t="shared" si="4"/>
        <v>0</v>
      </c>
      <c r="AH32" s="51"/>
    </row>
    <row r="33" spans="1:34" s="52" customFormat="1" x14ac:dyDescent="0.45">
      <c r="A33" s="42">
        <v>19</v>
      </c>
      <c r="B33" s="43"/>
      <c r="C33" s="43"/>
      <c r="D33" s="43"/>
      <c r="E33" s="43"/>
      <c r="F33" s="43"/>
      <c r="G33" s="44"/>
      <c r="H33" s="45"/>
      <c r="I33" s="45"/>
      <c r="J33" s="46" t="str">
        <f t="shared" si="5"/>
        <v>-</v>
      </c>
      <c r="K33" s="44"/>
      <c r="L33" s="44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8">
        <f>IF(G33="Hotel Vienna House By Wyndham Andel'S Berlin",(IF(K33&lt;&gt;"", VLOOKUP(K33,Tabelle3[],2,)*J33,0)),IF(G33="A&amp;O Hostel Berlin Kolumbus",IF(K33&lt;&gt;"", VLOOKUP(K33,Tabelle32[],2,)*J33,0),))</f>
        <v>0</v>
      </c>
      <c r="AC33" s="48">
        <f t="shared" si="0"/>
        <v>0</v>
      </c>
      <c r="AD33" s="49">
        <f t="shared" si="1"/>
        <v>0</v>
      </c>
      <c r="AE33" s="49">
        <f t="shared" si="2"/>
        <v>0</v>
      </c>
      <c r="AF33" s="48">
        <f t="shared" si="3"/>
        <v>0</v>
      </c>
      <c r="AG33" s="50">
        <f t="shared" si="4"/>
        <v>0</v>
      </c>
      <c r="AH33" s="51"/>
    </row>
    <row r="34" spans="1:34" s="52" customFormat="1" x14ac:dyDescent="0.45">
      <c r="A34" s="42">
        <v>20</v>
      </c>
      <c r="B34" s="43"/>
      <c r="C34" s="43"/>
      <c r="D34" s="43"/>
      <c r="E34" s="43"/>
      <c r="F34" s="43"/>
      <c r="G34" s="44"/>
      <c r="H34" s="45"/>
      <c r="I34" s="45"/>
      <c r="J34" s="46" t="str">
        <f t="shared" si="5"/>
        <v>-</v>
      </c>
      <c r="K34" s="44"/>
      <c r="L34" s="44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8">
        <f>IF(G34="Hotel Vienna House By Wyndham Andel'S Berlin",(IF(K34&lt;&gt;"", VLOOKUP(K34,Tabelle3[],2,)*J34,0)),IF(G34="A&amp;O Hostel Berlin Kolumbus",IF(K34&lt;&gt;"", VLOOKUP(K34,Tabelle32[],2,)*J34,0),))</f>
        <v>0</v>
      </c>
      <c r="AC34" s="48">
        <f t="shared" si="0"/>
        <v>0</v>
      </c>
      <c r="AD34" s="49">
        <f t="shared" si="1"/>
        <v>0</v>
      </c>
      <c r="AE34" s="49">
        <f t="shared" si="2"/>
        <v>0</v>
      </c>
      <c r="AF34" s="48">
        <f t="shared" si="3"/>
        <v>0</v>
      </c>
      <c r="AG34" s="50">
        <f t="shared" si="4"/>
        <v>0</v>
      </c>
      <c r="AH34" s="51"/>
    </row>
    <row r="35" spans="1:34" s="52" customFormat="1" x14ac:dyDescent="0.45">
      <c r="A35" s="42">
        <v>21</v>
      </c>
      <c r="B35" s="43"/>
      <c r="C35" s="43"/>
      <c r="D35" s="43"/>
      <c r="E35" s="43"/>
      <c r="F35" s="43"/>
      <c r="G35" s="44"/>
      <c r="H35" s="45"/>
      <c r="I35" s="45"/>
      <c r="J35" s="46" t="str">
        <f t="shared" si="5"/>
        <v>-</v>
      </c>
      <c r="K35" s="44"/>
      <c r="L35" s="44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8">
        <f>IF(G35="Hotel Vienna House By Wyndham Andel'S Berlin",(IF(K35&lt;&gt;"", VLOOKUP(K35,Tabelle3[],2,)*J35,0)),IF(G35="A&amp;O Hostel Berlin Kolumbus",IF(K35&lt;&gt;"", VLOOKUP(K35,Tabelle32[],2,)*J35,0),))</f>
        <v>0</v>
      </c>
      <c r="AC35" s="48">
        <f t="shared" si="0"/>
        <v>0</v>
      </c>
      <c r="AD35" s="49">
        <f t="shared" si="1"/>
        <v>0</v>
      </c>
      <c r="AE35" s="49">
        <f t="shared" si="2"/>
        <v>0</v>
      </c>
      <c r="AF35" s="48">
        <f t="shared" si="3"/>
        <v>0</v>
      </c>
      <c r="AG35" s="50">
        <f t="shared" si="4"/>
        <v>0</v>
      </c>
      <c r="AH35" s="51"/>
    </row>
    <row r="36" spans="1:34" s="52" customFormat="1" x14ac:dyDescent="0.45">
      <c r="A36" s="42">
        <v>22</v>
      </c>
      <c r="B36" s="43"/>
      <c r="C36" s="43"/>
      <c r="D36" s="43"/>
      <c r="E36" s="43"/>
      <c r="F36" s="43"/>
      <c r="G36" s="44"/>
      <c r="H36" s="45"/>
      <c r="I36" s="45"/>
      <c r="J36" s="46" t="str">
        <f t="shared" si="5"/>
        <v>-</v>
      </c>
      <c r="K36" s="44"/>
      <c r="L36" s="44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8">
        <f>IF(G36="Hotel Vienna House By Wyndham Andel'S Berlin",(IF(K36&lt;&gt;"", VLOOKUP(K36,Tabelle3[],2,)*J36,0)),IF(G36="A&amp;O Hostel Berlin Kolumbus",IF(K36&lt;&gt;"", VLOOKUP(K36,Tabelle32[],2,)*J36,0),))</f>
        <v>0</v>
      </c>
      <c r="AC36" s="48">
        <f t="shared" si="0"/>
        <v>0</v>
      </c>
      <c r="AD36" s="49">
        <f t="shared" si="1"/>
        <v>0</v>
      </c>
      <c r="AE36" s="49">
        <f t="shared" si="2"/>
        <v>0</v>
      </c>
      <c r="AF36" s="48">
        <f t="shared" si="3"/>
        <v>0</v>
      </c>
      <c r="AG36" s="50">
        <f t="shared" si="4"/>
        <v>0</v>
      </c>
      <c r="AH36" s="51"/>
    </row>
    <row r="37" spans="1:34" s="52" customFormat="1" x14ac:dyDescent="0.45">
      <c r="A37" s="42">
        <v>23</v>
      </c>
      <c r="B37" s="43"/>
      <c r="C37" s="43"/>
      <c r="D37" s="43"/>
      <c r="E37" s="43"/>
      <c r="F37" s="43"/>
      <c r="G37" s="44"/>
      <c r="H37" s="45"/>
      <c r="I37" s="45"/>
      <c r="J37" s="46" t="str">
        <f t="shared" si="5"/>
        <v>-</v>
      </c>
      <c r="K37" s="44"/>
      <c r="L37" s="44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8">
        <f>IF(G37="Hotel Vienna House By Wyndham Andel'S Berlin",(IF(K37&lt;&gt;"", VLOOKUP(K37,Tabelle3[],2,)*J37,0)),IF(G37="A&amp;O Hostel Berlin Kolumbus",IF(K37&lt;&gt;"", VLOOKUP(K37,Tabelle32[],2,)*J37,0),))</f>
        <v>0</v>
      </c>
      <c r="AC37" s="48">
        <f t="shared" si="0"/>
        <v>0</v>
      </c>
      <c r="AD37" s="49">
        <f t="shared" si="1"/>
        <v>0</v>
      </c>
      <c r="AE37" s="49">
        <f t="shared" si="2"/>
        <v>0</v>
      </c>
      <c r="AF37" s="48">
        <f t="shared" si="3"/>
        <v>0</v>
      </c>
      <c r="AG37" s="50">
        <f t="shared" si="4"/>
        <v>0</v>
      </c>
      <c r="AH37" s="51"/>
    </row>
    <row r="38" spans="1:34" s="52" customFormat="1" x14ac:dyDescent="0.45">
      <c r="A38" s="42">
        <v>24</v>
      </c>
      <c r="B38" s="43"/>
      <c r="C38" s="43"/>
      <c r="D38" s="43"/>
      <c r="E38" s="43"/>
      <c r="F38" s="43"/>
      <c r="G38" s="44"/>
      <c r="H38" s="45"/>
      <c r="I38" s="45"/>
      <c r="J38" s="46" t="str">
        <f t="shared" si="5"/>
        <v>-</v>
      </c>
      <c r="K38" s="44"/>
      <c r="L38" s="44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8">
        <f>IF(G38="Hotel Vienna House By Wyndham Andel'S Berlin",(IF(K38&lt;&gt;"", VLOOKUP(K38,Tabelle3[],2,)*J38,0)),IF(G38="A&amp;O Hostel Berlin Kolumbus",IF(K38&lt;&gt;"", VLOOKUP(K38,Tabelle32[],2,)*J38,0),))</f>
        <v>0</v>
      </c>
      <c r="AC38" s="48">
        <f t="shared" si="0"/>
        <v>0</v>
      </c>
      <c r="AD38" s="49">
        <f t="shared" si="1"/>
        <v>0</v>
      </c>
      <c r="AE38" s="49">
        <f t="shared" si="2"/>
        <v>0</v>
      </c>
      <c r="AF38" s="48">
        <f t="shared" si="3"/>
        <v>0</v>
      </c>
      <c r="AG38" s="50">
        <f t="shared" si="4"/>
        <v>0</v>
      </c>
      <c r="AH38" s="51"/>
    </row>
    <row r="39" spans="1:34" s="52" customFormat="1" x14ac:dyDescent="0.45">
      <c r="A39" s="42">
        <v>25</v>
      </c>
      <c r="B39" s="43"/>
      <c r="C39" s="43"/>
      <c r="D39" s="43"/>
      <c r="E39" s="43"/>
      <c r="F39" s="43"/>
      <c r="G39" s="44"/>
      <c r="H39" s="45"/>
      <c r="I39" s="45"/>
      <c r="J39" s="46" t="str">
        <f t="shared" si="5"/>
        <v>-</v>
      </c>
      <c r="K39" s="44"/>
      <c r="L39" s="44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8">
        <f>IF(G39="Hotel Vienna House By Wyndham Andel'S Berlin",(IF(K39&lt;&gt;"", VLOOKUP(K39,Tabelle3[],2,)*J39,0)),IF(G39="A&amp;O Hostel Berlin Kolumbus",IF(K39&lt;&gt;"", VLOOKUP(K39,Tabelle32[],2,)*J39,0),))</f>
        <v>0</v>
      </c>
      <c r="AC39" s="48">
        <f t="shared" si="0"/>
        <v>0</v>
      </c>
      <c r="AD39" s="49">
        <f t="shared" si="1"/>
        <v>0</v>
      </c>
      <c r="AE39" s="49">
        <f t="shared" si="2"/>
        <v>0</v>
      </c>
      <c r="AF39" s="48">
        <f t="shared" si="3"/>
        <v>0</v>
      </c>
      <c r="AG39" s="50">
        <f t="shared" si="4"/>
        <v>0</v>
      </c>
      <c r="AH39" s="51"/>
    </row>
    <row r="40" spans="1:34" s="52" customFormat="1" x14ac:dyDescent="0.45">
      <c r="A40" s="42">
        <v>26</v>
      </c>
      <c r="B40" s="43"/>
      <c r="C40" s="43"/>
      <c r="D40" s="43"/>
      <c r="E40" s="43"/>
      <c r="F40" s="43"/>
      <c r="G40" s="44"/>
      <c r="H40" s="45"/>
      <c r="I40" s="45"/>
      <c r="J40" s="46" t="str">
        <f t="shared" si="5"/>
        <v>-</v>
      </c>
      <c r="K40" s="44"/>
      <c r="L40" s="44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8">
        <f>IF(G40="Hotel Vienna House By Wyndham Andel'S Berlin",(IF(K40&lt;&gt;"", VLOOKUP(K40,Tabelle3[],2,)*J40,0)),IF(G40="A&amp;O Hostel Berlin Kolumbus",IF(K40&lt;&gt;"", VLOOKUP(K40,Tabelle32[],2,)*J40,0),))</f>
        <v>0</v>
      </c>
      <c r="AC40" s="48">
        <f t="shared" si="0"/>
        <v>0</v>
      </c>
      <c r="AD40" s="49">
        <f t="shared" si="1"/>
        <v>0</v>
      </c>
      <c r="AE40" s="49">
        <f t="shared" si="2"/>
        <v>0</v>
      </c>
      <c r="AF40" s="48">
        <f t="shared" si="3"/>
        <v>0</v>
      </c>
      <c r="AG40" s="50">
        <f t="shared" si="4"/>
        <v>0</v>
      </c>
      <c r="AH40" s="51"/>
    </row>
    <row r="41" spans="1:34" s="52" customFormat="1" x14ac:dyDescent="0.45">
      <c r="A41" s="42">
        <v>27</v>
      </c>
      <c r="B41" s="43"/>
      <c r="C41" s="43"/>
      <c r="D41" s="43"/>
      <c r="E41" s="43"/>
      <c r="F41" s="43"/>
      <c r="G41" s="44"/>
      <c r="H41" s="45"/>
      <c r="I41" s="45"/>
      <c r="J41" s="46" t="str">
        <f t="shared" si="5"/>
        <v>-</v>
      </c>
      <c r="K41" s="44"/>
      <c r="L41" s="44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8">
        <f>IF(G41="Hotel Vienna House By Wyndham Andel'S Berlin",(IF(K41&lt;&gt;"", VLOOKUP(K41,Tabelle3[],2,)*J41,0)),IF(G41="A&amp;O Hostel Berlin Kolumbus",IF(K41&lt;&gt;"", VLOOKUP(K41,Tabelle32[],2,)*J41,0),))</f>
        <v>0</v>
      </c>
      <c r="AC41" s="48">
        <f t="shared" si="0"/>
        <v>0</v>
      </c>
      <c r="AD41" s="49">
        <f t="shared" si="1"/>
        <v>0</v>
      </c>
      <c r="AE41" s="49">
        <f t="shared" si="2"/>
        <v>0</v>
      </c>
      <c r="AF41" s="48">
        <f t="shared" si="3"/>
        <v>0</v>
      </c>
      <c r="AG41" s="50">
        <f t="shared" si="4"/>
        <v>0</v>
      </c>
      <c r="AH41" s="51"/>
    </row>
    <row r="42" spans="1:34" s="52" customFormat="1" x14ac:dyDescent="0.45">
      <c r="A42" s="42">
        <v>28</v>
      </c>
      <c r="B42" s="43"/>
      <c r="C42" s="43"/>
      <c r="D42" s="43"/>
      <c r="E42" s="43"/>
      <c r="F42" s="43"/>
      <c r="G42" s="44"/>
      <c r="H42" s="45"/>
      <c r="I42" s="45"/>
      <c r="J42" s="46" t="str">
        <f t="shared" si="5"/>
        <v>-</v>
      </c>
      <c r="K42" s="44"/>
      <c r="L42" s="44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8">
        <f>IF(G42="Hotel Vienna House By Wyndham Andel'S Berlin",(IF(K42&lt;&gt;"", VLOOKUP(K42,Tabelle3[],2,)*J42,0)),IF(G42="A&amp;O Hostel Berlin Kolumbus",IF(K42&lt;&gt;"", VLOOKUP(K42,Tabelle32[],2,)*J42,0),))</f>
        <v>0</v>
      </c>
      <c r="AC42" s="48">
        <f t="shared" si="0"/>
        <v>0</v>
      </c>
      <c r="AD42" s="49">
        <f t="shared" si="1"/>
        <v>0</v>
      </c>
      <c r="AE42" s="49">
        <f t="shared" si="2"/>
        <v>0</v>
      </c>
      <c r="AF42" s="48">
        <f t="shared" si="3"/>
        <v>0</v>
      </c>
      <c r="AG42" s="50">
        <f t="shared" si="4"/>
        <v>0</v>
      </c>
      <c r="AH42" s="51"/>
    </row>
    <row r="43" spans="1:34" s="52" customFormat="1" x14ac:dyDescent="0.45">
      <c r="A43" s="42">
        <v>29</v>
      </c>
      <c r="B43" s="43"/>
      <c r="C43" s="43"/>
      <c r="D43" s="43"/>
      <c r="E43" s="43"/>
      <c r="F43" s="43"/>
      <c r="G43" s="44"/>
      <c r="H43" s="45"/>
      <c r="I43" s="45"/>
      <c r="J43" s="46" t="str">
        <f t="shared" si="5"/>
        <v>-</v>
      </c>
      <c r="K43" s="44"/>
      <c r="L43" s="44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8">
        <f>IF(G43="Hotel Vienna House By Wyndham Andel'S Berlin",(IF(K43&lt;&gt;"", VLOOKUP(K43,Tabelle3[],2,)*J43,0)),IF(G43="A&amp;O Hostel Berlin Kolumbus",IF(K43&lt;&gt;"", VLOOKUP(K43,Tabelle32[],2,)*J43,0),))</f>
        <v>0</v>
      </c>
      <c r="AC43" s="48">
        <f t="shared" si="0"/>
        <v>0</v>
      </c>
      <c r="AD43" s="49">
        <f t="shared" si="1"/>
        <v>0</v>
      </c>
      <c r="AE43" s="49">
        <f t="shared" si="2"/>
        <v>0</v>
      </c>
      <c r="AF43" s="48">
        <f t="shared" si="3"/>
        <v>0</v>
      </c>
      <c r="AG43" s="50">
        <f t="shared" si="4"/>
        <v>0</v>
      </c>
      <c r="AH43" s="51"/>
    </row>
    <row r="44" spans="1:34" s="52" customFormat="1" x14ac:dyDescent="0.45">
      <c r="A44" s="42">
        <v>30</v>
      </c>
      <c r="B44" s="43"/>
      <c r="C44" s="43"/>
      <c r="D44" s="43"/>
      <c r="E44" s="43"/>
      <c r="F44" s="43"/>
      <c r="G44" s="44"/>
      <c r="H44" s="45"/>
      <c r="I44" s="45"/>
      <c r="J44" s="46" t="str">
        <f t="shared" si="5"/>
        <v>-</v>
      </c>
      <c r="K44" s="44"/>
      <c r="L44" s="44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8">
        <f>IF(G44="Hotel Vienna House By Wyndham Andel'S Berlin",(IF(K44&lt;&gt;"", VLOOKUP(K44,Tabelle3[],2,)*J44,0)),IF(G44="A&amp;O Hostel Berlin Kolumbus",IF(K44&lt;&gt;"", VLOOKUP(K44,Tabelle32[],2,)*J44,0),))</f>
        <v>0</v>
      </c>
      <c r="AC44" s="48">
        <f t="shared" si="0"/>
        <v>0</v>
      </c>
      <c r="AD44" s="49">
        <f t="shared" si="1"/>
        <v>0</v>
      </c>
      <c r="AE44" s="49">
        <f t="shared" si="2"/>
        <v>0</v>
      </c>
      <c r="AF44" s="48">
        <f t="shared" si="3"/>
        <v>0</v>
      </c>
      <c r="AG44" s="50">
        <f t="shared" si="4"/>
        <v>0</v>
      </c>
      <c r="AH44" s="51"/>
    </row>
    <row r="45" spans="1:34" s="52" customFormat="1" x14ac:dyDescent="0.45">
      <c r="A45" s="42">
        <v>31</v>
      </c>
      <c r="B45" s="43"/>
      <c r="C45" s="43"/>
      <c r="D45" s="43"/>
      <c r="E45" s="43"/>
      <c r="F45" s="43"/>
      <c r="G45" s="44"/>
      <c r="H45" s="45"/>
      <c r="I45" s="45"/>
      <c r="J45" s="46" t="str">
        <f t="shared" si="5"/>
        <v>-</v>
      </c>
      <c r="K45" s="44"/>
      <c r="L45" s="44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8">
        <f>IF(G45="Hotel Vienna House By Wyndham Andel'S Berlin",(IF(K45&lt;&gt;"", VLOOKUP(K45,Tabelle3[],2,)*J45,0)),IF(G45="A&amp;O Hostel Berlin Kolumbus",IF(K45&lt;&gt;"", VLOOKUP(K45,Tabelle32[],2,)*J45,0),))</f>
        <v>0</v>
      </c>
      <c r="AC45" s="48">
        <f t="shared" si="0"/>
        <v>0</v>
      </c>
      <c r="AD45" s="49">
        <f t="shared" si="1"/>
        <v>0</v>
      </c>
      <c r="AE45" s="49">
        <f t="shared" si="2"/>
        <v>0</v>
      </c>
      <c r="AF45" s="48">
        <f t="shared" si="3"/>
        <v>0</v>
      </c>
      <c r="AG45" s="50">
        <f t="shared" si="4"/>
        <v>0</v>
      </c>
      <c r="AH45" s="51"/>
    </row>
    <row r="46" spans="1:34" s="52" customFormat="1" x14ac:dyDescent="0.45">
      <c r="A46" s="42">
        <v>32</v>
      </c>
      <c r="B46" s="43"/>
      <c r="C46" s="43"/>
      <c r="D46" s="43"/>
      <c r="E46" s="43"/>
      <c r="F46" s="43"/>
      <c r="G46" s="44"/>
      <c r="H46" s="45"/>
      <c r="I46" s="45"/>
      <c r="J46" s="46" t="str">
        <f t="shared" si="5"/>
        <v>-</v>
      </c>
      <c r="K46" s="44"/>
      <c r="L46" s="44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8">
        <f>IF(G46="Hotel Vienna House By Wyndham Andel'S Berlin",(IF(K46&lt;&gt;"", VLOOKUP(K46,Tabelle3[],2,)*J46,0)),IF(G46="A&amp;O Hostel Berlin Kolumbus",IF(K46&lt;&gt;"", VLOOKUP(K46,Tabelle32[],2,)*J46,0),))</f>
        <v>0</v>
      </c>
      <c r="AC46" s="48">
        <f t="shared" ref="AC46:AC77" si="6">SUM(M46:AA46)</f>
        <v>0</v>
      </c>
      <c r="AD46" s="49">
        <f t="shared" ref="AD46:AD77" si="7">IF(E46="Athlete",25,0)</f>
        <v>0</v>
      </c>
      <c r="AE46" s="49">
        <f t="shared" ref="AE46:AE77" si="8">IF(G46="Non official hotel-only EC",120,IF(G46="Non official hotel-EC &amp; TC",120,0))</f>
        <v>0</v>
      </c>
      <c r="AF46" s="48">
        <f t="shared" ref="AF46:AF77" si="9">IF(G46="Non official hotel-only TC",60,IF(G46="Non official hotel-EC &amp; TC",60,0))</f>
        <v>0</v>
      </c>
      <c r="AG46" s="50">
        <f t="shared" si="4"/>
        <v>0</v>
      </c>
      <c r="AH46" s="51"/>
    </row>
    <row r="47" spans="1:34" s="52" customFormat="1" x14ac:dyDescent="0.45">
      <c r="A47" s="42">
        <v>33</v>
      </c>
      <c r="B47" s="43"/>
      <c r="C47" s="43"/>
      <c r="D47" s="43"/>
      <c r="E47" s="43"/>
      <c r="F47" s="43"/>
      <c r="G47" s="44"/>
      <c r="H47" s="45"/>
      <c r="I47" s="45"/>
      <c r="J47" s="46" t="str">
        <f t="shared" si="5"/>
        <v>-</v>
      </c>
      <c r="K47" s="44"/>
      <c r="L47" s="44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8">
        <f>IF(G47="Hotel Vienna House By Wyndham Andel'S Berlin",(IF(K47&lt;&gt;"", VLOOKUP(K47,Tabelle3[],2,)*J47,0)),IF(G47="A&amp;O Hostel Berlin Kolumbus",IF(K47&lt;&gt;"", VLOOKUP(K47,Tabelle32[],2,)*J47,0),))</f>
        <v>0</v>
      </c>
      <c r="AC47" s="48">
        <f t="shared" si="6"/>
        <v>0</v>
      </c>
      <c r="AD47" s="49">
        <f t="shared" si="7"/>
        <v>0</v>
      </c>
      <c r="AE47" s="49">
        <f t="shared" si="8"/>
        <v>0</v>
      </c>
      <c r="AF47" s="48">
        <f t="shared" si="9"/>
        <v>0</v>
      </c>
      <c r="AG47" s="50">
        <f t="shared" si="4"/>
        <v>0</v>
      </c>
      <c r="AH47" s="51"/>
    </row>
    <row r="48" spans="1:34" s="52" customFormat="1" x14ac:dyDescent="0.45">
      <c r="A48" s="42">
        <v>34</v>
      </c>
      <c r="B48" s="43"/>
      <c r="C48" s="43"/>
      <c r="D48" s="43"/>
      <c r="E48" s="43"/>
      <c r="F48" s="43"/>
      <c r="G48" s="44"/>
      <c r="H48" s="45"/>
      <c r="I48" s="45"/>
      <c r="J48" s="46" t="str">
        <f t="shared" si="5"/>
        <v>-</v>
      </c>
      <c r="K48" s="44"/>
      <c r="L48" s="44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8">
        <f>IF(G48="Hotel Vienna House By Wyndham Andel'S Berlin",(IF(K48&lt;&gt;"", VLOOKUP(K48,Tabelle3[],2,)*J48,0)),IF(G48="A&amp;O Hostel Berlin Kolumbus",IF(K48&lt;&gt;"", VLOOKUP(K48,Tabelle32[],2,)*J48,0),))</f>
        <v>0</v>
      </c>
      <c r="AC48" s="48">
        <f t="shared" si="6"/>
        <v>0</v>
      </c>
      <c r="AD48" s="49">
        <f t="shared" si="7"/>
        <v>0</v>
      </c>
      <c r="AE48" s="49">
        <f t="shared" si="8"/>
        <v>0</v>
      </c>
      <c r="AF48" s="48">
        <f t="shared" si="9"/>
        <v>0</v>
      </c>
      <c r="AG48" s="50">
        <f t="shared" si="4"/>
        <v>0</v>
      </c>
      <c r="AH48" s="51"/>
    </row>
    <row r="49" spans="1:34" s="52" customFormat="1" x14ac:dyDescent="0.45">
      <c r="A49" s="42">
        <v>35</v>
      </c>
      <c r="B49" s="43"/>
      <c r="C49" s="43"/>
      <c r="D49" s="43"/>
      <c r="E49" s="43"/>
      <c r="F49" s="43"/>
      <c r="G49" s="44"/>
      <c r="H49" s="45"/>
      <c r="I49" s="45"/>
      <c r="J49" s="46" t="str">
        <f t="shared" si="5"/>
        <v>-</v>
      </c>
      <c r="K49" s="44"/>
      <c r="L49" s="44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8">
        <f>IF(G49="Hotel Vienna House By Wyndham Andel'S Berlin",(IF(K49&lt;&gt;"", VLOOKUP(K49,Tabelle3[],2,)*J49,0)),IF(G49="A&amp;O Hostel Berlin Kolumbus",IF(K49&lt;&gt;"", VLOOKUP(K49,Tabelle32[],2,)*J49,0),))</f>
        <v>0</v>
      </c>
      <c r="AC49" s="48">
        <f t="shared" si="6"/>
        <v>0</v>
      </c>
      <c r="AD49" s="49">
        <f t="shared" si="7"/>
        <v>0</v>
      </c>
      <c r="AE49" s="49">
        <f t="shared" si="8"/>
        <v>0</v>
      </c>
      <c r="AF49" s="48">
        <f t="shared" si="9"/>
        <v>0</v>
      </c>
      <c r="AG49" s="50">
        <f t="shared" si="4"/>
        <v>0</v>
      </c>
      <c r="AH49" s="51"/>
    </row>
    <row r="50" spans="1:34" s="52" customFormat="1" x14ac:dyDescent="0.45">
      <c r="A50" s="42">
        <v>36</v>
      </c>
      <c r="B50" s="43"/>
      <c r="C50" s="43"/>
      <c r="D50" s="43"/>
      <c r="E50" s="43"/>
      <c r="F50" s="43"/>
      <c r="G50" s="44"/>
      <c r="H50" s="45"/>
      <c r="I50" s="45"/>
      <c r="J50" s="46" t="str">
        <f t="shared" si="5"/>
        <v>-</v>
      </c>
      <c r="K50" s="44"/>
      <c r="L50" s="44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8">
        <f>IF(G50="Hotel Vienna House By Wyndham Andel'S Berlin",(IF(K50&lt;&gt;"", VLOOKUP(K50,Tabelle3[],2,)*J50,0)),IF(G50="A&amp;O Hostel Berlin Kolumbus",IF(K50&lt;&gt;"", VLOOKUP(K50,Tabelle32[],2,)*J50,0),))</f>
        <v>0</v>
      </c>
      <c r="AC50" s="48">
        <f t="shared" si="6"/>
        <v>0</v>
      </c>
      <c r="AD50" s="49">
        <f t="shared" si="7"/>
        <v>0</v>
      </c>
      <c r="AE50" s="49">
        <f t="shared" si="8"/>
        <v>0</v>
      </c>
      <c r="AF50" s="48">
        <f t="shared" si="9"/>
        <v>0</v>
      </c>
      <c r="AG50" s="50">
        <f t="shared" si="4"/>
        <v>0</v>
      </c>
      <c r="AH50" s="51"/>
    </row>
    <row r="51" spans="1:34" s="52" customFormat="1" x14ac:dyDescent="0.45">
      <c r="A51" s="42">
        <v>37</v>
      </c>
      <c r="B51" s="43"/>
      <c r="C51" s="43"/>
      <c r="D51" s="43"/>
      <c r="E51" s="43"/>
      <c r="F51" s="43"/>
      <c r="G51" s="44"/>
      <c r="H51" s="45"/>
      <c r="I51" s="45"/>
      <c r="J51" s="46" t="str">
        <f t="shared" si="5"/>
        <v>-</v>
      </c>
      <c r="K51" s="44"/>
      <c r="L51" s="44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8">
        <f>IF(G51="Hotel Vienna House By Wyndham Andel'S Berlin",(IF(K51&lt;&gt;"", VLOOKUP(K51,Tabelle3[],2,)*J51,0)),IF(G51="A&amp;O Hostel Berlin Kolumbus",IF(K51&lt;&gt;"", VLOOKUP(K51,Tabelle32[],2,)*J51,0),))</f>
        <v>0</v>
      </c>
      <c r="AC51" s="48">
        <f t="shared" si="6"/>
        <v>0</v>
      </c>
      <c r="AD51" s="49">
        <f t="shared" si="7"/>
        <v>0</v>
      </c>
      <c r="AE51" s="49">
        <f t="shared" si="8"/>
        <v>0</v>
      </c>
      <c r="AF51" s="48">
        <f t="shared" si="9"/>
        <v>0</v>
      </c>
      <c r="AG51" s="50">
        <f t="shared" si="4"/>
        <v>0</v>
      </c>
      <c r="AH51" s="51"/>
    </row>
    <row r="52" spans="1:34" s="52" customFormat="1" x14ac:dyDescent="0.45">
      <c r="A52" s="42">
        <v>38</v>
      </c>
      <c r="B52" s="43"/>
      <c r="C52" s="43"/>
      <c r="D52" s="43"/>
      <c r="E52" s="43"/>
      <c r="F52" s="43"/>
      <c r="G52" s="44"/>
      <c r="H52" s="45"/>
      <c r="I52" s="45"/>
      <c r="J52" s="46" t="str">
        <f t="shared" si="5"/>
        <v>-</v>
      </c>
      <c r="K52" s="44"/>
      <c r="L52" s="44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8">
        <f>IF(G52="Hotel Vienna House By Wyndham Andel'S Berlin",(IF(K52&lt;&gt;"", VLOOKUP(K52,Tabelle3[],2,)*J52,0)),IF(G52="A&amp;O Hostel Berlin Kolumbus",IF(K52&lt;&gt;"", VLOOKUP(K52,Tabelle32[],2,)*J52,0),))</f>
        <v>0</v>
      </c>
      <c r="AC52" s="48">
        <f t="shared" si="6"/>
        <v>0</v>
      </c>
      <c r="AD52" s="49">
        <f t="shared" si="7"/>
        <v>0</v>
      </c>
      <c r="AE52" s="49">
        <f t="shared" si="8"/>
        <v>0</v>
      </c>
      <c r="AF52" s="48">
        <f t="shared" si="9"/>
        <v>0</v>
      </c>
      <c r="AG52" s="50">
        <f t="shared" si="4"/>
        <v>0</v>
      </c>
      <c r="AH52" s="51"/>
    </row>
    <row r="53" spans="1:34" s="52" customFormat="1" x14ac:dyDescent="0.45">
      <c r="A53" s="42">
        <v>39</v>
      </c>
      <c r="B53" s="43"/>
      <c r="C53" s="43"/>
      <c r="D53" s="43"/>
      <c r="E53" s="43"/>
      <c r="F53" s="43"/>
      <c r="G53" s="44"/>
      <c r="H53" s="45"/>
      <c r="I53" s="45"/>
      <c r="J53" s="46" t="str">
        <f t="shared" si="5"/>
        <v>-</v>
      </c>
      <c r="K53" s="44"/>
      <c r="L53" s="44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8">
        <f>IF(G53="Hotel Vienna House By Wyndham Andel'S Berlin",(IF(K53&lt;&gt;"", VLOOKUP(K53,Tabelle3[],2,)*J53,0)),IF(G53="A&amp;O Hostel Berlin Kolumbus",IF(K53&lt;&gt;"", VLOOKUP(K53,Tabelle32[],2,)*J53,0),))</f>
        <v>0</v>
      </c>
      <c r="AC53" s="48">
        <f t="shared" si="6"/>
        <v>0</v>
      </c>
      <c r="AD53" s="49">
        <f t="shared" si="7"/>
        <v>0</v>
      </c>
      <c r="AE53" s="49">
        <f t="shared" si="8"/>
        <v>0</v>
      </c>
      <c r="AF53" s="48">
        <f t="shared" si="9"/>
        <v>0</v>
      </c>
      <c r="AG53" s="50">
        <f t="shared" si="4"/>
        <v>0</v>
      </c>
      <c r="AH53" s="51"/>
    </row>
    <row r="54" spans="1:34" s="52" customFormat="1" x14ac:dyDescent="0.45">
      <c r="A54" s="42">
        <v>40</v>
      </c>
      <c r="B54" s="43"/>
      <c r="C54" s="43"/>
      <c r="D54" s="43"/>
      <c r="E54" s="43"/>
      <c r="F54" s="43"/>
      <c r="G54" s="44"/>
      <c r="H54" s="45"/>
      <c r="I54" s="45"/>
      <c r="J54" s="46" t="str">
        <f t="shared" si="5"/>
        <v>-</v>
      </c>
      <c r="K54" s="44"/>
      <c r="L54" s="44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8">
        <f>IF(G54="Hotel Vienna House By Wyndham Andel'S Berlin",(IF(K54&lt;&gt;"", VLOOKUP(K54,Tabelle3[],2,)*J54,0)),IF(G54="A&amp;O Hostel Berlin Kolumbus",IF(K54&lt;&gt;"", VLOOKUP(K54,Tabelle32[],2,)*J54,0),))</f>
        <v>0</v>
      </c>
      <c r="AC54" s="48">
        <f t="shared" si="6"/>
        <v>0</v>
      </c>
      <c r="AD54" s="49">
        <f t="shared" si="7"/>
        <v>0</v>
      </c>
      <c r="AE54" s="49">
        <f t="shared" si="8"/>
        <v>0</v>
      </c>
      <c r="AF54" s="48">
        <f t="shared" si="9"/>
        <v>0</v>
      </c>
      <c r="AG54" s="50">
        <f t="shared" si="4"/>
        <v>0</v>
      </c>
      <c r="AH54" s="51"/>
    </row>
    <row r="55" spans="1:34" s="52" customFormat="1" x14ac:dyDescent="0.45">
      <c r="A55" s="42">
        <v>41</v>
      </c>
      <c r="B55" s="43"/>
      <c r="C55" s="43"/>
      <c r="D55" s="43"/>
      <c r="E55" s="43"/>
      <c r="F55" s="43"/>
      <c r="G55" s="44"/>
      <c r="H55" s="45"/>
      <c r="I55" s="45"/>
      <c r="J55" s="46" t="str">
        <f t="shared" si="5"/>
        <v>-</v>
      </c>
      <c r="K55" s="44"/>
      <c r="L55" s="44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8">
        <f>IF(G55="Hotel Vienna House By Wyndham Andel'S Berlin",(IF(K55&lt;&gt;"", VLOOKUP(K55,Tabelle3[],2,)*J55,0)),IF(G55="A&amp;O Hostel Berlin Kolumbus",IF(K55&lt;&gt;"", VLOOKUP(K55,Tabelle32[],2,)*J55,0),))</f>
        <v>0</v>
      </c>
      <c r="AC55" s="48">
        <f t="shared" si="6"/>
        <v>0</v>
      </c>
      <c r="AD55" s="49">
        <f t="shared" si="7"/>
        <v>0</v>
      </c>
      <c r="AE55" s="49">
        <f t="shared" si="8"/>
        <v>0</v>
      </c>
      <c r="AF55" s="48">
        <f t="shared" si="9"/>
        <v>0</v>
      </c>
      <c r="AG55" s="50">
        <f t="shared" si="4"/>
        <v>0</v>
      </c>
      <c r="AH55" s="51"/>
    </row>
    <row r="56" spans="1:34" s="52" customFormat="1" x14ac:dyDescent="0.45">
      <c r="A56" s="42">
        <v>42</v>
      </c>
      <c r="B56" s="43"/>
      <c r="C56" s="43"/>
      <c r="D56" s="43"/>
      <c r="E56" s="43"/>
      <c r="F56" s="43"/>
      <c r="G56" s="44"/>
      <c r="H56" s="45"/>
      <c r="I56" s="45"/>
      <c r="J56" s="46" t="str">
        <f t="shared" si="5"/>
        <v>-</v>
      </c>
      <c r="K56" s="44"/>
      <c r="L56" s="44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8">
        <f>IF(G56="Hotel Vienna House By Wyndham Andel'S Berlin",(IF(K56&lt;&gt;"", VLOOKUP(K56,Tabelle3[],2,)*J56,0)),IF(G56="A&amp;O Hostel Berlin Kolumbus",IF(K56&lt;&gt;"", VLOOKUP(K56,Tabelle32[],2,)*J56,0),))</f>
        <v>0</v>
      </c>
      <c r="AC56" s="48">
        <f t="shared" si="6"/>
        <v>0</v>
      </c>
      <c r="AD56" s="49">
        <f t="shared" si="7"/>
        <v>0</v>
      </c>
      <c r="AE56" s="49">
        <f t="shared" si="8"/>
        <v>0</v>
      </c>
      <c r="AF56" s="48">
        <f t="shared" si="9"/>
        <v>0</v>
      </c>
      <c r="AG56" s="50">
        <f t="shared" si="4"/>
        <v>0</v>
      </c>
      <c r="AH56" s="51"/>
    </row>
    <row r="57" spans="1:34" s="52" customFormat="1" x14ac:dyDescent="0.45">
      <c r="A57" s="42">
        <v>43</v>
      </c>
      <c r="B57" s="43"/>
      <c r="C57" s="43"/>
      <c r="D57" s="43"/>
      <c r="E57" s="43"/>
      <c r="F57" s="43"/>
      <c r="G57" s="44"/>
      <c r="H57" s="45"/>
      <c r="I57" s="45"/>
      <c r="J57" s="46" t="str">
        <f t="shared" si="5"/>
        <v>-</v>
      </c>
      <c r="K57" s="44"/>
      <c r="L57" s="44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8">
        <f>IF(G57="Hotel Vienna House By Wyndham Andel'S Berlin",(IF(K57&lt;&gt;"", VLOOKUP(K57,Tabelle3[],2,)*J57,0)),IF(G57="A&amp;O Hostel Berlin Kolumbus",IF(K57&lt;&gt;"", VLOOKUP(K57,Tabelle32[],2,)*J57,0),))</f>
        <v>0</v>
      </c>
      <c r="AC57" s="48">
        <f t="shared" si="6"/>
        <v>0</v>
      </c>
      <c r="AD57" s="49">
        <f t="shared" si="7"/>
        <v>0</v>
      </c>
      <c r="AE57" s="49">
        <f t="shared" si="8"/>
        <v>0</v>
      </c>
      <c r="AF57" s="48">
        <f t="shared" si="9"/>
        <v>0</v>
      </c>
      <c r="AG57" s="50">
        <f t="shared" si="4"/>
        <v>0</v>
      </c>
      <c r="AH57" s="51"/>
    </row>
    <row r="58" spans="1:34" s="52" customFormat="1" x14ac:dyDescent="0.45">
      <c r="A58" s="42">
        <v>44</v>
      </c>
      <c r="B58" s="43"/>
      <c r="C58" s="43"/>
      <c r="D58" s="43"/>
      <c r="E58" s="43"/>
      <c r="F58" s="43"/>
      <c r="G58" s="44"/>
      <c r="H58" s="45"/>
      <c r="I58" s="45"/>
      <c r="J58" s="46" t="str">
        <f t="shared" si="5"/>
        <v>-</v>
      </c>
      <c r="K58" s="44"/>
      <c r="L58" s="44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8">
        <f>IF(G58="Hotel Vienna House By Wyndham Andel'S Berlin",(IF(K58&lt;&gt;"", VLOOKUP(K58,Tabelle3[],2,)*J58,0)),IF(G58="A&amp;O Hostel Berlin Kolumbus",IF(K58&lt;&gt;"", VLOOKUP(K58,Tabelle32[],2,)*J58,0),))</f>
        <v>0</v>
      </c>
      <c r="AC58" s="48">
        <f t="shared" si="6"/>
        <v>0</v>
      </c>
      <c r="AD58" s="49">
        <f t="shared" si="7"/>
        <v>0</v>
      </c>
      <c r="AE58" s="49">
        <f t="shared" si="8"/>
        <v>0</v>
      </c>
      <c r="AF58" s="48">
        <f t="shared" si="9"/>
        <v>0</v>
      </c>
      <c r="AG58" s="50">
        <f t="shared" si="4"/>
        <v>0</v>
      </c>
      <c r="AH58" s="51"/>
    </row>
    <row r="59" spans="1:34" s="52" customFormat="1" x14ac:dyDescent="0.45">
      <c r="A59" s="42">
        <v>45</v>
      </c>
      <c r="B59" s="43"/>
      <c r="C59" s="43"/>
      <c r="D59" s="43"/>
      <c r="E59" s="43"/>
      <c r="F59" s="43"/>
      <c r="G59" s="44"/>
      <c r="H59" s="45"/>
      <c r="I59" s="45"/>
      <c r="J59" s="46" t="str">
        <f t="shared" si="5"/>
        <v>-</v>
      </c>
      <c r="K59" s="44"/>
      <c r="L59" s="44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8">
        <f>IF(G59="Hotel Vienna House By Wyndham Andel'S Berlin",(IF(K59&lt;&gt;"", VLOOKUP(K59,Tabelle3[],2,)*J59,0)),IF(G59="A&amp;O Hostel Berlin Kolumbus",IF(K59&lt;&gt;"", VLOOKUP(K59,Tabelle32[],2,)*J59,0),))</f>
        <v>0</v>
      </c>
      <c r="AC59" s="48">
        <f t="shared" si="6"/>
        <v>0</v>
      </c>
      <c r="AD59" s="49">
        <f t="shared" si="7"/>
        <v>0</v>
      </c>
      <c r="AE59" s="49">
        <f t="shared" si="8"/>
        <v>0</v>
      </c>
      <c r="AF59" s="48">
        <f t="shared" si="9"/>
        <v>0</v>
      </c>
      <c r="AG59" s="50">
        <f t="shared" si="4"/>
        <v>0</v>
      </c>
      <c r="AH59" s="51"/>
    </row>
    <row r="60" spans="1:34" s="52" customFormat="1" x14ac:dyDescent="0.45">
      <c r="A60" s="42">
        <v>46</v>
      </c>
      <c r="B60" s="43"/>
      <c r="C60" s="43"/>
      <c r="D60" s="43"/>
      <c r="E60" s="43"/>
      <c r="F60" s="43"/>
      <c r="G60" s="44"/>
      <c r="H60" s="45"/>
      <c r="I60" s="45"/>
      <c r="J60" s="46" t="str">
        <f t="shared" si="5"/>
        <v>-</v>
      </c>
      <c r="K60" s="44"/>
      <c r="L60" s="44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8">
        <f>IF(G60="Hotel Vienna House By Wyndham Andel'S Berlin",(IF(K60&lt;&gt;"", VLOOKUP(K60,Tabelle3[],2,)*J60,0)),IF(G60="A&amp;O Hostel Berlin Kolumbus",IF(K60&lt;&gt;"", VLOOKUP(K60,Tabelle32[],2,)*J60,0),))</f>
        <v>0</v>
      </c>
      <c r="AC60" s="48">
        <f t="shared" si="6"/>
        <v>0</v>
      </c>
      <c r="AD60" s="49">
        <f t="shared" si="7"/>
        <v>0</v>
      </c>
      <c r="AE60" s="49">
        <f t="shared" si="8"/>
        <v>0</v>
      </c>
      <c r="AF60" s="48">
        <f t="shared" si="9"/>
        <v>0</v>
      </c>
      <c r="AG60" s="50">
        <f t="shared" si="4"/>
        <v>0</v>
      </c>
      <c r="AH60" s="51"/>
    </row>
    <row r="61" spans="1:34" s="52" customFormat="1" x14ac:dyDescent="0.45">
      <c r="A61" s="42">
        <v>47</v>
      </c>
      <c r="B61" s="43"/>
      <c r="C61" s="43"/>
      <c r="D61" s="43"/>
      <c r="E61" s="43"/>
      <c r="F61" s="43"/>
      <c r="G61" s="44"/>
      <c r="H61" s="45"/>
      <c r="I61" s="45"/>
      <c r="J61" s="46" t="str">
        <f t="shared" si="5"/>
        <v>-</v>
      </c>
      <c r="K61" s="44"/>
      <c r="L61" s="44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8">
        <f>IF(G61="Hotel Vienna House By Wyndham Andel'S Berlin",(IF(K61&lt;&gt;"", VLOOKUP(K61,Tabelle3[],2,)*J61,0)),IF(G61="A&amp;O Hostel Berlin Kolumbus",IF(K61&lt;&gt;"", VLOOKUP(K61,Tabelle32[],2,)*J61,0),))</f>
        <v>0</v>
      </c>
      <c r="AC61" s="48">
        <f t="shared" si="6"/>
        <v>0</v>
      </c>
      <c r="AD61" s="49">
        <f t="shared" si="7"/>
        <v>0</v>
      </c>
      <c r="AE61" s="49">
        <f t="shared" si="8"/>
        <v>0</v>
      </c>
      <c r="AF61" s="48">
        <f t="shared" si="9"/>
        <v>0</v>
      </c>
      <c r="AG61" s="50">
        <f t="shared" si="4"/>
        <v>0</v>
      </c>
      <c r="AH61" s="51"/>
    </row>
    <row r="62" spans="1:34" s="52" customFormat="1" x14ac:dyDescent="0.45">
      <c r="A62" s="42">
        <v>48</v>
      </c>
      <c r="B62" s="43"/>
      <c r="C62" s="43"/>
      <c r="D62" s="43"/>
      <c r="E62" s="43"/>
      <c r="F62" s="43"/>
      <c r="G62" s="44"/>
      <c r="H62" s="45"/>
      <c r="I62" s="45"/>
      <c r="J62" s="46" t="str">
        <f t="shared" si="5"/>
        <v>-</v>
      </c>
      <c r="K62" s="44"/>
      <c r="L62" s="44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8">
        <f>IF(G62="Hotel Vienna House By Wyndham Andel'S Berlin",(IF(K62&lt;&gt;"", VLOOKUP(K62,Tabelle3[],2,)*J62,0)),IF(G62="A&amp;O Hostel Berlin Kolumbus",IF(K62&lt;&gt;"", VLOOKUP(K62,Tabelle32[],2,)*J62,0),))</f>
        <v>0</v>
      </c>
      <c r="AC62" s="48">
        <f t="shared" si="6"/>
        <v>0</v>
      </c>
      <c r="AD62" s="49">
        <f t="shared" si="7"/>
        <v>0</v>
      </c>
      <c r="AE62" s="49">
        <f t="shared" si="8"/>
        <v>0</v>
      </c>
      <c r="AF62" s="48">
        <f t="shared" si="9"/>
        <v>0</v>
      </c>
      <c r="AG62" s="50">
        <f t="shared" si="4"/>
        <v>0</v>
      </c>
      <c r="AH62" s="51"/>
    </row>
    <row r="63" spans="1:34" s="52" customFormat="1" x14ac:dyDescent="0.45">
      <c r="A63" s="42">
        <v>49</v>
      </c>
      <c r="B63" s="43"/>
      <c r="C63" s="43"/>
      <c r="D63" s="43"/>
      <c r="E63" s="43"/>
      <c r="F63" s="43"/>
      <c r="G63" s="44"/>
      <c r="H63" s="45"/>
      <c r="I63" s="45"/>
      <c r="J63" s="46" t="str">
        <f t="shared" si="5"/>
        <v>-</v>
      </c>
      <c r="K63" s="44"/>
      <c r="L63" s="44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8">
        <f>IF(G63="Hotel Vienna House By Wyndham Andel'S Berlin",(IF(K63&lt;&gt;"", VLOOKUP(K63,Tabelle3[],2,)*J63,0)),IF(G63="A&amp;O Hostel Berlin Kolumbus",IF(K63&lt;&gt;"", VLOOKUP(K63,Tabelle32[],2,)*J63,0),))</f>
        <v>0</v>
      </c>
      <c r="AC63" s="48">
        <f t="shared" si="6"/>
        <v>0</v>
      </c>
      <c r="AD63" s="49">
        <f t="shared" si="7"/>
        <v>0</v>
      </c>
      <c r="AE63" s="49">
        <f t="shared" si="8"/>
        <v>0</v>
      </c>
      <c r="AF63" s="48">
        <f t="shared" si="9"/>
        <v>0</v>
      </c>
      <c r="AG63" s="50">
        <f t="shared" si="4"/>
        <v>0</v>
      </c>
      <c r="AH63" s="51"/>
    </row>
    <row r="64" spans="1:34" s="52" customFormat="1" x14ac:dyDescent="0.45">
      <c r="A64" s="42">
        <v>50</v>
      </c>
      <c r="B64" s="43"/>
      <c r="C64" s="43"/>
      <c r="D64" s="43"/>
      <c r="E64" s="43"/>
      <c r="F64" s="43"/>
      <c r="G64" s="44"/>
      <c r="H64" s="45"/>
      <c r="I64" s="45"/>
      <c r="J64" s="46" t="str">
        <f t="shared" si="5"/>
        <v>-</v>
      </c>
      <c r="K64" s="44"/>
      <c r="L64" s="44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8">
        <f>IF(G64="Hotel Vienna House By Wyndham Andel'S Berlin",(IF(K64&lt;&gt;"", VLOOKUP(K64,Tabelle3[],2,)*J64,0)),IF(G64="A&amp;O Hostel Berlin Kolumbus",IF(K64&lt;&gt;"", VLOOKUP(K64,Tabelle32[],2,)*J64,0),))</f>
        <v>0</v>
      </c>
      <c r="AC64" s="48">
        <f t="shared" si="6"/>
        <v>0</v>
      </c>
      <c r="AD64" s="49">
        <f t="shared" si="7"/>
        <v>0</v>
      </c>
      <c r="AE64" s="49">
        <f t="shared" si="8"/>
        <v>0</v>
      </c>
      <c r="AF64" s="48">
        <f t="shared" si="9"/>
        <v>0</v>
      </c>
      <c r="AG64" s="50">
        <f t="shared" si="4"/>
        <v>0</v>
      </c>
      <c r="AH64" s="51"/>
    </row>
    <row r="65" spans="1:34" s="52" customFormat="1" x14ac:dyDescent="0.45">
      <c r="A65" s="42">
        <v>51</v>
      </c>
      <c r="B65" s="43"/>
      <c r="C65" s="43"/>
      <c r="D65" s="43"/>
      <c r="E65" s="43"/>
      <c r="F65" s="43"/>
      <c r="G65" s="44"/>
      <c r="H65" s="45"/>
      <c r="I65" s="45"/>
      <c r="J65" s="46" t="str">
        <f t="shared" si="5"/>
        <v>-</v>
      </c>
      <c r="K65" s="44"/>
      <c r="L65" s="44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8">
        <f>IF(G65="Hotel Vienna House By Wyndham Andel'S Berlin",(IF(K65&lt;&gt;"", VLOOKUP(K65,Tabelle3[],2,)*J65,0)),IF(G65="A&amp;O Hostel Berlin Kolumbus",IF(K65&lt;&gt;"", VLOOKUP(K65,Tabelle32[],2,)*J65,0),))</f>
        <v>0</v>
      </c>
      <c r="AC65" s="48">
        <f t="shared" si="6"/>
        <v>0</v>
      </c>
      <c r="AD65" s="49">
        <f t="shared" si="7"/>
        <v>0</v>
      </c>
      <c r="AE65" s="49">
        <f t="shared" si="8"/>
        <v>0</v>
      </c>
      <c r="AF65" s="48">
        <f t="shared" si="9"/>
        <v>0</v>
      </c>
      <c r="AG65" s="50">
        <f t="shared" si="4"/>
        <v>0</v>
      </c>
      <c r="AH65" s="51"/>
    </row>
    <row r="66" spans="1:34" s="52" customFormat="1" x14ac:dyDescent="0.45">
      <c r="A66" s="42">
        <v>52</v>
      </c>
      <c r="B66" s="43"/>
      <c r="C66" s="43"/>
      <c r="D66" s="43"/>
      <c r="E66" s="43"/>
      <c r="F66" s="43"/>
      <c r="G66" s="44"/>
      <c r="H66" s="45"/>
      <c r="I66" s="45"/>
      <c r="J66" s="46" t="str">
        <f t="shared" si="5"/>
        <v>-</v>
      </c>
      <c r="K66" s="44"/>
      <c r="L66" s="44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8">
        <f>IF(G66="Hotel Vienna House By Wyndham Andel'S Berlin",(IF(K66&lt;&gt;"", VLOOKUP(K66,Tabelle3[],2,)*J66,0)),IF(G66="A&amp;O Hostel Berlin Kolumbus",IF(K66&lt;&gt;"", VLOOKUP(K66,Tabelle32[],2,)*J66,0),))</f>
        <v>0</v>
      </c>
      <c r="AC66" s="48">
        <f t="shared" si="6"/>
        <v>0</v>
      </c>
      <c r="AD66" s="49">
        <f t="shared" si="7"/>
        <v>0</v>
      </c>
      <c r="AE66" s="49">
        <f t="shared" si="8"/>
        <v>0</v>
      </c>
      <c r="AF66" s="48">
        <f t="shared" si="9"/>
        <v>0</v>
      </c>
      <c r="AG66" s="50">
        <f t="shared" si="4"/>
        <v>0</v>
      </c>
      <c r="AH66" s="51"/>
    </row>
    <row r="67" spans="1:34" s="52" customFormat="1" x14ac:dyDescent="0.45">
      <c r="A67" s="42">
        <v>53</v>
      </c>
      <c r="B67" s="43"/>
      <c r="C67" s="43"/>
      <c r="D67" s="43"/>
      <c r="E67" s="43"/>
      <c r="F67" s="43"/>
      <c r="G67" s="44"/>
      <c r="H67" s="45"/>
      <c r="I67" s="45"/>
      <c r="J67" s="46" t="str">
        <f t="shared" si="5"/>
        <v>-</v>
      </c>
      <c r="K67" s="44"/>
      <c r="L67" s="44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8">
        <f>IF(G67="Hotel Vienna House By Wyndham Andel'S Berlin",(IF(K67&lt;&gt;"", VLOOKUP(K67,Tabelle3[],2,)*J67,0)),IF(G67="A&amp;O Hostel Berlin Kolumbus",IF(K67&lt;&gt;"", VLOOKUP(K67,Tabelle32[],2,)*J67,0),))</f>
        <v>0</v>
      </c>
      <c r="AC67" s="48">
        <f t="shared" si="6"/>
        <v>0</v>
      </c>
      <c r="AD67" s="49">
        <f t="shared" si="7"/>
        <v>0</v>
      </c>
      <c r="AE67" s="49">
        <f t="shared" si="8"/>
        <v>0</v>
      </c>
      <c r="AF67" s="48">
        <f t="shared" si="9"/>
        <v>0</v>
      </c>
      <c r="AG67" s="50">
        <f t="shared" si="4"/>
        <v>0</v>
      </c>
      <c r="AH67" s="51"/>
    </row>
    <row r="68" spans="1:34" s="52" customFormat="1" x14ac:dyDescent="0.45">
      <c r="A68" s="42">
        <v>54</v>
      </c>
      <c r="B68" s="43"/>
      <c r="C68" s="43"/>
      <c r="D68" s="43"/>
      <c r="E68" s="43"/>
      <c r="F68" s="43"/>
      <c r="G68" s="44"/>
      <c r="H68" s="45"/>
      <c r="I68" s="45"/>
      <c r="J68" s="46" t="str">
        <f t="shared" si="5"/>
        <v>-</v>
      </c>
      <c r="K68" s="44"/>
      <c r="L68" s="44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8">
        <f>IF(G68="Hotel Vienna House By Wyndham Andel'S Berlin",(IF(K68&lt;&gt;"", VLOOKUP(K68,Tabelle3[],2,)*J68,0)),IF(G68="A&amp;O Hostel Berlin Kolumbus",IF(K68&lt;&gt;"", VLOOKUP(K68,Tabelle32[],2,)*J68,0),))</f>
        <v>0</v>
      </c>
      <c r="AC68" s="48">
        <f t="shared" si="6"/>
        <v>0</v>
      </c>
      <c r="AD68" s="49">
        <f t="shared" si="7"/>
        <v>0</v>
      </c>
      <c r="AE68" s="49">
        <f t="shared" si="8"/>
        <v>0</v>
      </c>
      <c r="AF68" s="48">
        <f t="shared" si="9"/>
        <v>0</v>
      </c>
      <c r="AG68" s="50">
        <f t="shared" si="4"/>
        <v>0</v>
      </c>
      <c r="AH68" s="51"/>
    </row>
    <row r="69" spans="1:34" s="52" customFormat="1" x14ac:dyDescent="0.45">
      <c r="A69" s="42">
        <v>55</v>
      </c>
      <c r="B69" s="43"/>
      <c r="C69" s="43"/>
      <c r="D69" s="43"/>
      <c r="E69" s="43"/>
      <c r="F69" s="43"/>
      <c r="G69" s="44"/>
      <c r="H69" s="45"/>
      <c r="I69" s="45"/>
      <c r="J69" s="46" t="str">
        <f t="shared" si="5"/>
        <v>-</v>
      </c>
      <c r="K69" s="44"/>
      <c r="L69" s="44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8">
        <f>IF(G69="Hotel Vienna House By Wyndham Andel'S Berlin",(IF(K69&lt;&gt;"", VLOOKUP(K69,Tabelle3[],2,)*J69,0)),IF(G69="A&amp;O Hostel Berlin Kolumbus",IF(K69&lt;&gt;"", VLOOKUP(K69,Tabelle32[],2,)*J69,0),))</f>
        <v>0</v>
      </c>
      <c r="AC69" s="48">
        <f t="shared" si="6"/>
        <v>0</v>
      </c>
      <c r="AD69" s="49">
        <f t="shared" si="7"/>
        <v>0</v>
      </c>
      <c r="AE69" s="49">
        <f t="shared" si="8"/>
        <v>0</v>
      </c>
      <c r="AF69" s="48">
        <f t="shared" si="9"/>
        <v>0</v>
      </c>
      <c r="AG69" s="50">
        <f t="shared" si="4"/>
        <v>0</v>
      </c>
      <c r="AH69" s="51"/>
    </row>
    <row r="70" spans="1:34" s="52" customFormat="1" x14ac:dyDescent="0.45">
      <c r="A70" s="42">
        <v>56</v>
      </c>
      <c r="B70" s="43"/>
      <c r="C70" s="43"/>
      <c r="D70" s="43"/>
      <c r="E70" s="43"/>
      <c r="F70" s="43"/>
      <c r="G70" s="44"/>
      <c r="H70" s="45"/>
      <c r="I70" s="45"/>
      <c r="J70" s="46" t="str">
        <f t="shared" si="5"/>
        <v>-</v>
      </c>
      <c r="K70" s="44"/>
      <c r="L70" s="44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8">
        <f>IF(G70="Hotel Vienna House By Wyndham Andel'S Berlin",(IF(K70&lt;&gt;"", VLOOKUP(K70,Tabelle3[],2,)*J70,0)),IF(G70="A&amp;O Hostel Berlin Kolumbus",IF(K70&lt;&gt;"", VLOOKUP(K70,Tabelle32[],2,)*J70,0),))</f>
        <v>0</v>
      </c>
      <c r="AC70" s="48">
        <f t="shared" si="6"/>
        <v>0</v>
      </c>
      <c r="AD70" s="49">
        <f t="shared" si="7"/>
        <v>0</v>
      </c>
      <c r="AE70" s="49">
        <f t="shared" si="8"/>
        <v>0</v>
      </c>
      <c r="AF70" s="48">
        <f t="shared" si="9"/>
        <v>0</v>
      </c>
      <c r="AG70" s="50">
        <f t="shared" si="4"/>
        <v>0</v>
      </c>
      <c r="AH70" s="51"/>
    </row>
    <row r="71" spans="1:34" s="52" customFormat="1" x14ac:dyDescent="0.45">
      <c r="A71" s="42">
        <v>57</v>
      </c>
      <c r="B71" s="43"/>
      <c r="C71" s="43"/>
      <c r="D71" s="43"/>
      <c r="E71" s="43"/>
      <c r="F71" s="43"/>
      <c r="G71" s="44"/>
      <c r="H71" s="45"/>
      <c r="I71" s="45"/>
      <c r="J71" s="46" t="str">
        <f t="shared" si="5"/>
        <v>-</v>
      </c>
      <c r="K71" s="44"/>
      <c r="L71" s="44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8">
        <f>IF(G71="Hotel Vienna House By Wyndham Andel'S Berlin",(IF(K71&lt;&gt;"", VLOOKUP(K71,Tabelle3[],2,)*J71,0)),IF(G71="A&amp;O Hostel Berlin Kolumbus",IF(K71&lt;&gt;"", VLOOKUP(K71,Tabelle32[],2,)*J71,0),))</f>
        <v>0</v>
      </c>
      <c r="AC71" s="48">
        <f t="shared" si="6"/>
        <v>0</v>
      </c>
      <c r="AD71" s="49">
        <f t="shared" si="7"/>
        <v>0</v>
      </c>
      <c r="AE71" s="49">
        <f t="shared" si="8"/>
        <v>0</v>
      </c>
      <c r="AF71" s="48">
        <f t="shared" si="9"/>
        <v>0</v>
      </c>
      <c r="AG71" s="50">
        <f t="shared" si="4"/>
        <v>0</v>
      </c>
      <c r="AH71" s="51"/>
    </row>
    <row r="72" spans="1:34" s="52" customFormat="1" x14ac:dyDescent="0.45">
      <c r="A72" s="42">
        <v>58</v>
      </c>
      <c r="B72" s="43"/>
      <c r="C72" s="43"/>
      <c r="D72" s="43"/>
      <c r="E72" s="43"/>
      <c r="F72" s="43"/>
      <c r="G72" s="44"/>
      <c r="H72" s="45"/>
      <c r="I72" s="45"/>
      <c r="J72" s="46" t="str">
        <f t="shared" si="5"/>
        <v>-</v>
      </c>
      <c r="K72" s="44"/>
      <c r="L72" s="44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8">
        <f>IF(G72="Hotel Vienna House By Wyndham Andel'S Berlin",(IF(K72&lt;&gt;"", VLOOKUP(K72,Tabelle3[],2,)*J72,0)),IF(G72="A&amp;O Hostel Berlin Kolumbus",IF(K72&lt;&gt;"", VLOOKUP(K72,Tabelle32[],2,)*J72,0),))</f>
        <v>0</v>
      </c>
      <c r="AC72" s="48">
        <f t="shared" si="6"/>
        <v>0</v>
      </c>
      <c r="AD72" s="49">
        <f t="shared" si="7"/>
        <v>0</v>
      </c>
      <c r="AE72" s="49">
        <f t="shared" si="8"/>
        <v>0</v>
      </c>
      <c r="AF72" s="48">
        <f t="shared" si="9"/>
        <v>0</v>
      </c>
      <c r="AG72" s="50">
        <f t="shared" si="4"/>
        <v>0</v>
      </c>
      <c r="AH72" s="51"/>
    </row>
    <row r="73" spans="1:34" s="52" customFormat="1" x14ac:dyDescent="0.45">
      <c r="A73" s="42">
        <v>59</v>
      </c>
      <c r="B73" s="43"/>
      <c r="C73" s="43"/>
      <c r="D73" s="43"/>
      <c r="E73" s="43"/>
      <c r="F73" s="43"/>
      <c r="G73" s="44"/>
      <c r="H73" s="45"/>
      <c r="I73" s="45"/>
      <c r="J73" s="46" t="str">
        <f t="shared" si="5"/>
        <v>-</v>
      </c>
      <c r="K73" s="44"/>
      <c r="L73" s="44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8">
        <f>IF(G73="Hotel Vienna House By Wyndham Andel'S Berlin",(IF(K73&lt;&gt;"", VLOOKUP(K73,Tabelle3[],2,)*J73,0)),IF(G73="A&amp;O Hostel Berlin Kolumbus",IF(K73&lt;&gt;"", VLOOKUP(K73,Tabelle32[],2,)*J73,0),))</f>
        <v>0</v>
      </c>
      <c r="AC73" s="48">
        <f t="shared" si="6"/>
        <v>0</v>
      </c>
      <c r="AD73" s="49">
        <f t="shared" si="7"/>
        <v>0</v>
      </c>
      <c r="AE73" s="49">
        <f t="shared" si="8"/>
        <v>0</v>
      </c>
      <c r="AF73" s="48">
        <f t="shared" si="9"/>
        <v>0</v>
      </c>
      <c r="AG73" s="50">
        <f t="shared" si="4"/>
        <v>0</v>
      </c>
      <c r="AH73" s="51"/>
    </row>
    <row r="74" spans="1:34" s="52" customFormat="1" x14ac:dyDescent="0.45">
      <c r="A74" s="42">
        <v>60</v>
      </c>
      <c r="B74" s="43"/>
      <c r="C74" s="43"/>
      <c r="D74" s="43"/>
      <c r="E74" s="43"/>
      <c r="F74" s="43"/>
      <c r="G74" s="44"/>
      <c r="H74" s="45"/>
      <c r="I74" s="45"/>
      <c r="J74" s="46" t="str">
        <f t="shared" si="5"/>
        <v>-</v>
      </c>
      <c r="K74" s="44"/>
      <c r="L74" s="44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8">
        <f>IF(G74="Hotel Vienna House By Wyndham Andel'S Berlin",(IF(K74&lt;&gt;"", VLOOKUP(K74,Tabelle3[],2,)*J74,0)),IF(G74="A&amp;O Hostel Berlin Kolumbus",IF(K74&lt;&gt;"", VLOOKUP(K74,Tabelle32[],2,)*J74,0),))</f>
        <v>0</v>
      </c>
      <c r="AC74" s="48">
        <f t="shared" si="6"/>
        <v>0</v>
      </c>
      <c r="AD74" s="49">
        <f t="shared" si="7"/>
        <v>0</v>
      </c>
      <c r="AE74" s="49">
        <f t="shared" si="8"/>
        <v>0</v>
      </c>
      <c r="AF74" s="48">
        <f t="shared" si="9"/>
        <v>0</v>
      </c>
      <c r="AG74" s="50">
        <f t="shared" si="4"/>
        <v>0</v>
      </c>
      <c r="AH74" s="51"/>
    </row>
    <row r="75" spans="1:34" s="52" customFormat="1" x14ac:dyDescent="0.45">
      <c r="A75" s="42">
        <v>61</v>
      </c>
      <c r="B75" s="43"/>
      <c r="C75" s="43"/>
      <c r="D75" s="43"/>
      <c r="E75" s="43"/>
      <c r="F75" s="43"/>
      <c r="G75" s="44"/>
      <c r="H75" s="45"/>
      <c r="I75" s="45"/>
      <c r="J75" s="46" t="str">
        <f t="shared" si="5"/>
        <v>-</v>
      </c>
      <c r="K75" s="44"/>
      <c r="L75" s="44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8">
        <f>IF(G75="Hotel Vienna House By Wyndham Andel'S Berlin",(IF(K75&lt;&gt;"", VLOOKUP(K75,Tabelle3[],2,)*J75,0)),IF(G75="A&amp;O Hostel Berlin Kolumbus",IF(K75&lt;&gt;"", VLOOKUP(K75,Tabelle32[],2,)*J75,0),))</f>
        <v>0</v>
      </c>
      <c r="AC75" s="48">
        <f t="shared" si="6"/>
        <v>0</v>
      </c>
      <c r="AD75" s="49">
        <f t="shared" si="7"/>
        <v>0</v>
      </c>
      <c r="AE75" s="49">
        <f t="shared" si="8"/>
        <v>0</v>
      </c>
      <c r="AF75" s="48">
        <f t="shared" si="9"/>
        <v>0</v>
      </c>
      <c r="AG75" s="50">
        <f t="shared" si="4"/>
        <v>0</v>
      </c>
      <c r="AH75" s="51"/>
    </row>
    <row r="76" spans="1:34" s="52" customFormat="1" x14ac:dyDescent="0.45">
      <c r="A76" s="42">
        <v>62</v>
      </c>
      <c r="B76" s="43"/>
      <c r="C76" s="43"/>
      <c r="D76" s="43"/>
      <c r="E76" s="43"/>
      <c r="F76" s="43"/>
      <c r="G76" s="44"/>
      <c r="H76" s="45"/>
      <c r="I76" s="45"/>
      <c r="J76" s="46" t="str">
        <f t="shared" si="5"/>
        <v>-</v>
      </c>
      <c r="K76" s="44"/>
      <c r="L76" s="44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8">
        <f>IF(G76="Hotel Vienna House By Wyndham Andel'S Berlin",(IF(K76&lt;&gt;"", VLOOKUP(K76,Tabelle3[],2,)*J76,0)),IF(G76="A&amp;O Hostel Berlin Kolumbus",IF(K76&lt;&gt;"", VLOOKUP(K76,Tabelle32[],2,)*J76,0),))</f>
        <v>0</v>
      </c>
      <c r="AC76" s="48">
        <f t="shared" si="6"/>
        <v>0</v>
      </c>
      <c r="AD76" s="49">
        <f t="shared" si="7"/>
        <v>0</v>
      </c>
      <c r="AE76" s="49">
        <f t="shared" si="8"/>
        <v>0</v>
      </c>
      <c r="AF76" s="48">
        <f t="shared" si="9"/>
        <v>0</v>
      </c>
      <c r="AG76" s="50">
        <f t="shared" si="4"/>
        <v>0</v>
      </c>
      <c r="AH76" s="51"/>
    </row>
    <row r="77" spans="1:34" s="52" customFormat="1" x14ac:dyDescent="0.45">
      <c r="A77" s="42">
        <v>63</v>
      </c>
      <c r="B77" s="43"/>
      <c r="C77" s="43"/>
      <c r="D77" s="43"/>
      <c r="E77" s="43"/>
      <c r="F77" s="43"/>
      <c r="G77" s="44"/>
      <c r="H77" s="45"/>
      <c r="I77" s="45"/>
      <c r="J77" s="46" t="str">
        <f t="shared" si="5"/>
        <v>-</v>
      </c>
      <c r="K77" s="44"/>
      <c r="L77" s="44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8">
        <f>IF(G77="Hotel Vienna House By Wyndham Andel'S Berlin",(IF(K77&lt;&gt;"", VLOOKUP(K77,Tabelle3[],2,)*J77,0)),IF(G77="A&amp;O Hostel Berlin Kolumbus",IF(K77&lt;&gt;"", VLOOKUP(K77,Tabelle32[],2,)*J77,0),))</f>
        <v>0</v>
      </c>
      <c r="AC77" s="48">
        <f t="shared" si="6"/>
        <v>0</v>
      </c>
      <c r="AD77" s="49">
        <f t="shared" si="7"/>
        <v>0</v>
      </c>
      <c r="AE77" s="49">
        <f t="shared" si="8"/>
        <v>0</v>
      </c>
      <c r="AF77" s="48">
        <f t="shared" si="9"/>
        <v>0</v>
      </c>
      <c r="AG77" s="50">
        <f t="shared" si="4"/>
        <v>0</v>
      </c>
      <c r="AH77" s="51"/>
    </row>
    <row r="78" spans="1:34" s="52" customFormat="1" x14ac:dyDescent="0.45">
      <c r="A78" s="42">
        <v>64</v>
      </c>
      <c r="B78" s="43"/>
      <c r="C78" s="43"/>
      <c r="D78" s="43"/>
      <c r="E78" s="43"/>
      <c r="F78" s="43"/>
      <c r="G78" s="44"/>
      <c r="H78" s="45"/>
      <c r="I78" s="45"/>
      <c r="J78" s="46" t="str">
        <f t="shared" si="5"/>
        <v>-</v>
      </c>
      <c r="K78" s="44"/>
      <c r="L78" s="44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8">
        <f>IF(G78="Hotel Vienna House By Wyndham Andel'S Berlin",(IF(K78&lt;&gt;"", VLOOKUP(K78,Tabelle3[],2,)*J78,0)),IF(G78="A&amp;O Hostel Berlin Kolumbus",IF(K78&lt;&gt;"", VLOOKUP(K78,Tabelle32[],2,)*J78,0),))</f>
        <v>0</v>
      </c>
      <c r="AC78" s="48">
        <f t="shared" ref="AC78:AC109" si="10">SUM(M78:AA78)</f>
        <v>0</v>
      </c>
      <c r="AD78" s="49">
        <f t="shared" ref="AD78:AD109" si="11">IF(E78="Athlete",25,0)</f>
        <v>0</v>
      </c>
      <c r="AE78" s="49">
        <f t="shared" ref="AE78:AE109" si="12">IF(G78="Non official hotel-only EC",120,IF(G78="Non official hotel-EC &amp; TC",120,0))</f>
        <v>0</v>
      </c>
      <c r="AF78" s="48">
        <f t="shared" ref="AF78:AF109" si="13">IF(G78="Non official hotel-only TC",60,IF(G78="Non official hotel-EC &amp; TC",60,0))</f>
        <v>0</v>
      </c>
      <c r="AG78" s="50">
        <f t="shared" si="4"/>
        <v>0</v>
      </c>
      <c r="AH78" s="51"/>
    </row>
    <row r="79" spans="1:34" s="52" customFormat="1" x14ac:dyDescent="0.45">
      <c r="A79" s="42">
        <v>65</v>
      </c>
      <c r="B79" s="43"/>
      <c r="C79" s="43"/>
      <c r="D79" s="43"/>
      <c r="E79" s="43"/>
      <c r="F79" s="43"/>
      <c r="G79" s="44"/>
      <c r="H79" s="45"/>
      <c r="I79" s="45"/>
      <c r="J79" s="46" t="str">
        <f t="shared" si="5"/>
        <v>-</v>
      </c>
      <c r="K79" s="44"/>
      <c r="L79" s="44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8">
        <f>IF(G79="Hotel Vienna House By Wyndham Andel'S Berlin",(IF(K79&lt;&gt;"", VLOOKUP(K79,Tabelle3[],2,)*J79,0)),IF(G79="A&amp;O Hostel Berlin Kolumbus",IF(K79&lt;&gt;"", VLOOKUP(K79,Tabelle32[],2,)*J79,0),))</f>
        <v>0</v>
      </c>
      <c r="AC79" s="48">
        <f t="shared" si="10"/>
        <v>0</v>
      </c>
      <c r="AD79" s="49">
        <f t="shared" si="11"/>
        <v>0</v>
      </c>
      <c r="AE79" s="49">
        <f t="shared" si="12"/>
        <v>0</v>
      </c>
      <c r="AF79" s="48">
        <f t="shared" si="13"/>
        <v>0</v>
      </c>
      <c r="AG79" s="50">
        <f t="shared" ref="AG79:AG94" si="14">AB79+AC79+AD79+AE79+AF79</f>
        <v>0</v>
      </c>
      <c r="AH79" s="51"/>
    </row>
    <row r="80" spans="1:34" s="52" customFormat="1" x14ac:dyDescent="0.45">
      <c r="A80" s="42">
        <v>66</v>
      </c>
      <c r="B80" s="43"/>
      <c r="C80" s="43"/>
      <c r="D80" s="43"/>
      <c r="E80" s="43"/>
      <c r="F80" s="43"/>
      <c r="G80" s="44"/>
      <c r="H80" s="45"/>
      <c r="I80" s="45"/>
      <c r="J80" s="46" t="str">
        <f t="shared" ref="J80:J124" si="15">IF(OR(G80="Hotel Vienna House By Wyndham Andel'S Berlin",G80="A&amp;O Hostel Berlin Kolumbus"),I80-H80,"-")</f>
        <v>-</v>
      </c>
      <c r="K80" s="44"/>
      <c r="L80" s="44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8">
        <f>IF(G80="Hotel Vienna House By Wyndham Andel'S Berlin",(IF(K80&lt;&gt;"", VLOOKUP(K80,Tabelle3[],2,)*J80,0)),IF(G80="A&amp;O Hostel Berlin Kolumbus",IF(K80&lt;&gt;"", VLOOKUP(K80,Tabelle32[],2,)*J80,0),))</f>
        <v>0</v>
      </c>
      <c r="AC80" s="48">
        <f t="shared" si="10"/>
        <v>0</v>
      </c>
      <c r="AD80" s="49">
        <f t="shared" si="11"/>
        <v>0</v>
      </c>
      <c r="AE80" s="49">
        <f t="shared" si="12"/>
        <v>0</v>
      </c>
      <c r="AF80" s="48">
        <f t="shared" si="13"/>
        <v>0</v>
      </c>
      <c r="AG80" s="50">
        <f t="shared" si="14"/>
        <v>0</v>
      </c>
      <c r="AH80" s="51"/>
    </row>
    <row r="81" spans="1:34" s="52" customFormat="1" x14ac:dyDescent="0.45">
      <c r="A81" s="42">
        <v>67</v>
      </c>
      <c r="B81" s="43"/>
      <c r="C81" s="43"/>
      <c r="D81" s="43"/>
      <c r="E81" s="43"/>
      <c r="F81" s="43"/>
      <c r="G81" s="44"/>
      <c r="H81" s="45"/>
      <c r="I81" s="45"/>
      <c r="J81" s="46" t="str">
        <f t="shared" si="15"/>
        <v>-</v>
      </c>
      <c r="K81" s="44"/>
      <c r="L81" s="44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8">
        <f>IF(G81="Hotel Vienna House By Wyndham Andel'S Berlin",(IF(K81&lt;&gt;"", VLOOKUP(K81,Tabelle3[],2,)*J81,0)),IF(G81="A&amp;O Hostel Berlin Kolumbus",IF(K81&lt;&gt;"", VLOOKUP(K81,Tabelle32[],2,)*J81,0),))</f>
        <v>0</v>
      </c>
      <c r="AC81" s="48">
        <f t="shared" si="10"/>
        <v>0</v>
      </c>
      <c r="AD81" s="49">
        <f t="shared" si="11"/>
        <v>0</v>
      </c>
      <c r="AE81" s="49">
        <f t="shared" si="12"/>
        <v>0</v>
      </c>
      <c r="AF81" s="48">
        <f t="shared" si="13"/>
        <v>0</v>
      </c>
      <c r="AG81" s="50">
        <f t="shared" si="14"/>
        <v>0</v>
      </c>
      <c r="AH81" s="51"/>
    </row>
    <row r="82" spans="1:34" s="52" customFormat="1" x14ac:dyDescent="0.45">
      <c r="A82" s="42">
        <v>68</v>
      </c>
      <c r="B82" s="43"/>
      <c r="C82" s="43"/>
      <c r="D82" s="43"/>
      <c r="E82" s="43"/>
      <c r="F82" s="43"/>
      <c r="G82" s="44"/>
      <c r="H82" s="45"/>
      <c r="I82" s="45"/>
      <c r="J82" s="46" t="str">
        <f t="shared" si="15"/>
        <v>-</v>
      </c>
      <c r="K82" s="44"/>
      <c r="L82" s="44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8">
        <f>IF(G82="Hotel Vienna House By Wyndham Andel'S Berlin",(IF(K82&lt;&gt;"", VLOOKUP(K82,Tabelle3[],2,)*J82,0)),IF(G82="A&amp;O Hostel Berlin Kolumbus",IF(K82&lt;&gt;"", VLOOKUP(K82,Tabelle32[],2,)*J82,0),))</f>
        <v>0</v>
      </c>
      <c r="AC82" s="48">
        <f t="shared" si="10"/>
        <v>0</v>
      </c>
      <c r="AD82" s="49">
        <f t="shared" si="11"/>
        <v>0</v>
      </c>
      <c r="AE82" s="49">
        <f t="shared" si="12"/>
        <v>0</v>
      </c>
      <c r="AF82" s="48">
        <f t="shared" si="13"/>
        <v>0</v>
      </c>
      <c r="AG82" s="50">
        <f t="shared" si="14"/>
        <v>0</v>
      </c>
      <c r="AH82" s="51"/>
    </row>
    <row r="83" spans="1:34" s="52" customFormat="1" x14ac:dyDescent="0.45">
      <c r="A83" s="42">
        <v>69</v>
      </c>
      <c r="B83" s="43"/>
      <c r="C83" s="43"/>
      <c r="D83" s="43"/>
      <c r="E83" s="43"/>
      <c r="F83" s="43"/>
      <c r="G83" s="44"/>
      <c r="H83" s="45"/>
      <c r="I83" s="45"/>
      <c r="J83" s="46" t="str">
        <f t="shared" si="15"/>
        <v>-</v>
      </c>
      <c r="K83" s="44"/>
      <c r="L83" s="44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8">
        <f>IF(G83="Hotel Vienna House By Wyndham Andel'S Berlin",(IF(K83&lt;&gt;"", VLOOKUP(K83,Tabelle3[],2,)*J83,0)),IF(G83="A&amp;O Hostel Berlin Kolumbus",IF(K83&lt;&gt;"", VLOOKUP(K83,Tabelle32[],2,)*J83,0),))</f>
        <v>0</v>
      </c>
      <c r="AC83" s="48">
        <f t="shared" si="10"/>
        <v>0</v>
      </c>
      <c r="AD83" s="49">
        <f t="shared" si="11"/>
        <v>0</v>
      </c>
      <c r="AE83" s="49">
        <f t="shared" si="12"/>
        <v>0</v>
      </c>
      <c r="AF83" s="48">
        <f t="shared" si="13"/>
        <v>0</v>
      </c>
      <c r="AG83" s="50">
        <f t="shared" si="14"/>
        <v>0</v>
      </c>
      <c r="AH83" s="51"/>
    </row>
    <row r="84" spans="1:34" s="52" customFormat="1" x14ac:dyDescent="0.45">
      <c r="A84" s="42">
        <v>70</v>
      </c>
      <c r="B84" s="43"/>
      <c r="C84" s="43"/>
      <c r="D84" s="43"/>
      <c r="E84" s="43"/>
      <c r="F84" s="43"/>
      <c r="G84" s="44"/>
      <c r="H84" s="45"/>
      <c r="I84" s="45"/>
      <c r="J84" s="46" t="str">
        <f t="shared" si="15"/>
        <v>-</v>
      </c>
      <c r="K84" s="44"/>
      <c r="L84" s="44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8">
        <f>IF(G84="Hotel Vienna House By Wyndham Andel'S Berlin",(IF(K84&lt;&gt;"", VLOOKUP(K84,Tabelle3[],2,)*J84,0)),IF(G84="A&amp;O Hostel Berlin Kolumbus",IF(K84&lt;&gt;"", VLOOKUP(K84,Tabelle32[],2,)*J84,0),))</f>
        <v>0</v>
      </c>
      <c r="AC84" s="48">
        <f t="shared" si="10"/>
        <v>0</v>
      </c>
      <c r="AD84" s="49">
        <f t="shared" si="11"/>
        <v>0</v>
      </c>
      <c r="AE84" s="49">
        <f t="shared" si="12"/>
        <v>0</v>
      </c>
      <c r="AF84" s="48">
        <f t="shared" si="13"/>
        <v>0</v>
      </c>
      <c r="AG84" s="50">
        <f t="shared" si="14"/>
        <v>0</v>
      </c>
      <c r="AH84" s="51"/>
    </row>
    <row r="85" spans="1:34" s="52" customFormat="1" x14ac:dyDescent="0.45">
      <c r="A85" s="42">
        <v>71</v>
      </c>
      <c r="B85" s="43"/>
      <c r="C85" s="43"/>
      <c r="D85" s="43"/>
      <c r="E85" s="43"/>
      <c r="F85" s="43"/>
      <c r="G85" s="44"/>
      <c r="H85" s="45"/>
      <c r="I85" s="45"/>
      <c r="J85" s="46" t="str">
        <f t="shared" si="15"/>
        <v>-</v>
      </c>
      <c r="K85" s="44"/>
      <c r="L85" s="44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8">
        <f>IF(G85="Hotel Vienna House By Wyndham Andel'S Berlin",(IF(K85&lt;&gt;"", VLOOKUP(K85,Tabelle3[],2,)*J85,0)),IF(G85="A&amp;O Hostel Berlin Kolumbus",IF(K85&lt;&gt;"", VLOOKUP(K85,Tabelle32[],2,)*J85,0),))</f>
        <v>0</v>
      </c>
      <c r="AC85" s="48">
        <f t="shared" si="10"/>
        <v>0</v>
      </c>
      <c r="AD85" s="49">
        <f t="shared" si="11"/>
        <v>0</v>
      </c>
      <c r="AE85" s="49">
        <f t="shared" si="12"/>
        <v>0</v>
      </c>
      <c r="AF85" s="48">
        <f t="shared" si="13"/>
        <v>0</v>
      </c>
      <c r="AG85" s="50">
        <f t="shared" si="14"/>
        <v>0</v>
      </c>
      <c r="AH85" s="51"/>
    </row>
    <row r="86" spans="1:34" s="52" customFormat="1" x14ac:dyDescent="0.45">
      <c r="A86" s="42">
        <v>72</v>
      </c>
      <c r="B86" s="43"/>
      <c r="C86" s="43"/>
      <c r="D86" s="43"/>
      <c r="E86" s="43"/>
      <c r="F86" s="43"/>
      <c r="G86" s="44"/>
      <c r="H86" s="45"/>
      <c r="I86" s="45"/>
      <c r="J86" s="46" t="str">
        <f t="shared" si="15"/>
        <v>-</v>
      </c>
      <c r="K86" s="44"/>
      <c r="L86" s="44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8">
        <f>IF(G86="Hotel Vienna House By Wyndham Andel'S Berlin",(IF(K86&lt;&gt;"", VLOOKUP(K86,Tabelle3[],2,)*J86,0)),IF(G86="A&amp;O Hostel Berlin Kolumbus",IF(K86&lt;&gt;"", VLOOKUP(K86,Tabelle32[],2,)*J86,0),))</f>
        <v>0</v>
      </c>
      <c r="AC86" s="48">
        <f t="shared" si="10"/>
        <v>0</v>
      </c>
      <c r="AD86" s="49">
        <f t="shared" si="11"/>
        <v>0</v>
      </c>
      <c r="AE86" s="49">
        <f t="shared" si="12"/>
        <v>0</v>
      </c>
      <c r="AF86" s="48">
        <f t="shared" si="13"/>
        <v>0</v>
      </c>
      <c r="AG86" s="50">
        <f t="shared" si="14"/>
        <v>0</v>
      </c>
      <c r="AH86" s="51"/>
    </row>
    <row r="87" spans="1:34" s="52" customFormat="1" x14ac:dyDescent="0.45">
      <c r="A87" s="42">
        <v>73</v>
      </c>
      <c r="B87" s="43"/>
      <c r="C87" s="43"/>
      <c r="D87" s="43"/>
      <c r="E87" s="43"/>
      <c r="F87" s="43"/>
      <c r="G87" s="44"/>
      <c r="H87" s="45"/>
      <c r="I87" s="45"/>
      <c r="J87" s="46" t="str">
        <f t="shared" si="15"/>
        <v>-</v>
      </c>
      <c r="K87" s="44"/>
      <c r="L87" s="44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8">
        <f>IF(G87="Hotel Vienna House By Wyndham Andel'S Berlin",(IF(K87&lt;&gt;"", VLOOKUP(K87,Tabelle3[],2,)*J87,0)),IF(G87="A&amp;O Hostel Berlin Kolumbus",IF(K87&lt;&gt;"", VLOOKUP(K87,Tabelle32[],2,)*J87,0),))</f>
        <v>0</v>
      </c>
      <c r="AC87" s="48">
        <f t="shared" si="10"/>
        <v>0</v>
      </c>
      <c r="AD87" s="49">
        <f t="shared" si="11"/>
        <v>0</v>
      </c>
      <c r="AE87" s="49">
        <f t="shared" si="12"/>
        <v>0</v>
      </c>
      <c r="AF87" s="48">
        <f t="shared" si="13"/>
        <v>0</v>
      </c>
      <c r="AG87" s="50">
        <f t="shared" si="14"/>
        <v>0</v>
      </c>
      <c r="AH87" s="51"/>
    </row>
    <row r="88" spans="1:34" s="52" customFormat="1" x14ac:dyDescent="0.45">
      <c r="A88" s="42">
        <v>74</v>
      </c>
      <c r="B88" s="43"/>
      <c r="C88" s="43"/>
      <c r="D88" s="43"/>
      <c r="E88" s="43"/>
      <c r="F88" s="43"/>
      <c r="G88" s="44"/>
      <c r="H88" s="45"/>
      <c r="I88" s="45"/>
      <c r="J88" s="46" t="str">
        <f t="shared" si="15"/>
        <v>-</v>
      </c>
      <c r="K88" s="44"/>
      <c r="L88" s="44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8">
        <f>IF(G88="Hotel Vienna House By Wyndham Andel'S Berlin",(IF(K88&lt;&gt;"", VLOOKUP(K88,Tabelle3[],2,)*J88,0)),IF(G88="A&amp;O Hostel Berlin Kolumbus",IF(K88&lt;&gt;"", VLOOKUP(K88,Tabelle32[],2,)*J88,0),))</f>
        <v>0</v>
      </c>
      <c r="AC88" s="48">
        <f t="shared" si="10"/>
        <v>0</v>
      </c>
      <c r="AD88" s="49">
        <f t="shared" si="11"/>
        <v>0</v>
      </c>
      <c r="AE88" s="49">
        <f t="shared" si="12"/>
        <v>0</v>
      </c>
      <c r="AF88" s="48">
        <f t="shared" si="13"/>
        <v>0</v>
      </c>
      <c r="AG88" s="50">
        <f t="shared" si="14"/>
        <v>0</v>
      </c>
      <c r="AH88" s="51"/>
    </row>
    <row r="89" spans="1:34" s="52" customFormat="1" x14ac:dyDescent="0.45">
      <c r="A89" s="42">
        <v>75</v>
      </c>
      <c r="B89" s="43"/>
      <c r="C89" s="43"/>
      <c r="D89" s="43"/>
      <c r="E89" s="43"/>
      <c r="F89" s="43"/>
      <c r="G89" s="44"/>
      <c r="H89" s="45"/>
      <c r="I89" s="45"/>
      <c r="J89" s="46" t="str">
        <f t="shared" si="15"/>
        <v>-</v>
      </c>
      <c r="K89" s="44"/>
      <c r="L89" s="44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8">
        <f>IF(G89="Hotel Vienna House By Wyndham Andel'S Berlin",(IF(K89&lt;&gt;"", VLOOKUP(K89,Tabelle3[],2,)*J89,0)),IF(G89="A&amp;O Hostel Berlin Kolumbus",IF(K89&lt;&gt;"", VLOOKUP(K89,Tabelle32[],2,)*J89,0),))</f>
        <v>0</v>
      </c>
      <c r="AC89" s="48">
        <f t="shared" si="10"/>
        <v>0</v>
      </c>
      <c r="AD89" s="49">
        <f t="shared" si="11"/>
        <v>0</v>
      </c>
      <c r="AE89" s="49">
        <f t="shared" si="12"/>
        <v>0</v>
      </c>
      <c r="AF89" s="48">
        <f t="shared" si="13"/>
        <v>0</v>
      </c>
      <c r="AG89" s="50">
        <f t="shared" si="14"/>
        <v>0</v>
      </c>
      <c r="AH89" s="51"/>
    </row>
    <row r="90" spans="1:34" s="52" customFormat="1" x14ac:dyDescent="0.45">
      <c r="A90" s="42">
        <v>76</v>
      </c>
      <c r="B90" s="43"/>
      <c r="C90" s="43"/>
      <c r="D90" s="43"/>
      <c r="E90" s="43"/>
      <c r="F90" s="43"/>
      <c r="G90" s="44"/>
      <c r="H90" s="45"/>
      <c r="I90" s="45"/>
      <c r="J90" s="46" t="str">
        <f t="shared" si="15"/>
        <v>-</v>
      </c>
      <c r="K90" s="44"/>
      <c r="L90" s="44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8">
        <f>IF(G90="Hotel Vienna House By Wyndham Andel'S Berlin",(IF(K90&lt;&gt;"", VLOOKUP(K90,Tabelle3[],2,)*J90,0)),IF(G90="A&amp;O Hostel Berlin Kolumbus",IF(K90&lt;&gt;"", VLOOKUP(K90,Tabelle32[],2,)*J90,0),))</f>
        <v>0</v>
      </c>
      <c r="AC90" s="48">
        <f t="shared" si="10"/>
        <v>0</v>
      </c>
      <c r="AD90" s="49">
        <f t="shared" si="11"/>
        <v>0</v>
      </c>
      <c r="AE90" s="49">
        <f t="shared" si="12"/>
        <v>0</v>
      </c>
      <c r="AF90" s="48">
        <f t="shared" si="13"/>
        <v>0</v>
      </c>
      <c r="AG90" s="50">
        <f t="shared" si="14"/>
        <v>0</v>
      </c>
      <c r="AH90" s="51"/>
    </row>
    <row r="91" spans="1:34" s="52" customFormat="1" x14ac:dyDescent="0.45">
      <c r="A91" s="42">
        <v>77</v>
      </c>
      <c r="B91" s="43"/>
      <c r="C91" s="43"/>
      <c r="D91" s="43"/>
      <c r="E91" s="43"/>
      <c r="F91" s="43"/>
      <c r="G91" s="44"/>
      <c r="H91" s="45"/>
      <c r="I91" s="45"/>
      <c r="J91" s="46" t="str">
        <f t="shared" si="15"/>
        <v>-</v>
      </c>
      <c r="K91" s="44"/>
      <c r="L91" s="44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8">
        <f>IF(G91="Hotel Vienna House By Wyndham Andel'S Berlin",(IF(K91&lt;&gt;"", VLOOKUP(K91,Tabelle3[],2,)*J91,0)),IF(G91="A&amp;O Hostel Berlin Kolumbus",IF(K91&lt;&gt;"", VLOOKUP(K91,Tabelle32[],2,)*J91,0),))</f>
        <v>0</v>
      </c>
      <c r="AC91" s="48">
        <f t="shared" si="10"/>
        <v>0</v>
      </c>
      <c r="AD91" s="49">
        <f t="shared" si="11"/>
        <v>0</v>
      </c>
      <c r="AE91" s="49">
        <f t="shared" si="12"/>
        <v>0</v>
      </c>
      <c r="AF91" s="48">
        <f t="shared" si="13"/>
        <v>0</v>
      </c>
      <c r="AG91" s="50">
        <f t="shared" si="14"/>
        <v>0</v>
      </c>
      <c r="AH91" s="51"/>
    </row>
    <row r="92" spans="1:34" s="52" customFormat="1" x14ac:dyDescent="0.45">
      <c r="A92" s="42">
        <v>78</v>
      </c>
      <c r="B92" s="43"/>
      <c r="C92" s="43"/>
      <c r="D92" s="43"/>
      <c r="E92" s="43"/>
      <c r="F92" s="43"/>
      <c r="G92" s="44"/>
      <c r="H92" s="45"/>
      <c r="I92" s="45"/>
      <c r="J92" s="46" t="str">
        <f t="shared" si="15"/>
        <v>-</v>
      </c>
      <c r="K92" s="44"/>
      <c r="L92" s="44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8">
        <f>IF(G92="Hotel Vienna House By Wyndham Andel'S Berlin",(IF(K92&lt;&gt;"", VLOOKUP(K92,Tabelle3[],2,)*J92,0)),IF(G92="A&amp;O Hostel Berlin Kolumbus",IF(K92&lt;&gt;"", VLOOKUP(K92,Tabelle32[],2,)*J92,0),))</f>
        <v>0</v>
      </c>
      <c r="AC92" s="48">
        <f t="shared" si="10"/>
        <v>0</v>
      </c>
      <c r="AD92" s="49">
        <f t="shared" si="11"/>
        <v>0</v>
      </c>
      <c r="AE92" s="49">
        <f t="shared" si="12"/>
        <v>0</v>
      </c>
      <c r="AF92" s="48">
        <f t="shared" si="13"/>
        <v>0</v>
      </c>
      <c r="AG92" s="50">
        <f t="shared" si="14"/>
        <v>0</v>
      </c>
      <c r="AH92" s="51"/>
    </row>
    <row r="93" spans="1:34" s="52" customFormat="1" x14ac:dyDescent="0.45">
      <c r="A93" s="42">
        <v>79</v>
      </c>
      <c r="B93" s="43"/>
      <c r="C93" s="43"/>
      <c r="D93" s="43"/>
      <c r="E93" s="43"/>
      <c r="F93" s="43"/>
      <c r="G93" s="44"/>
      <c r="H93" s="45"/>
      <c r="I93" s="45"/>
      <c r="J93" s="46" t="str">
        <f t="shared" si="15"/>
        <v>-</v>
      </c>
      <c r="K93" s="44"/>
      <c r="L93" s="44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8">
        <f>IF(G93="Hotel Vienna House By Wyndham Andel'S Berlin",(IF(K93&lt;&gt;"", VLOOKUP(K93,Tabelle3[],2,)*J93,0)),IF(G93="A&amp;O Hostel Berlin Kolumbus",IF(K93&lt;&gt;"", VLOOKUP(K93,Tabelle32[],2,)*J93,0),))</f>
        <v>0</v>
      </c>
      <c r="AC93" s="48">
        <f t="shared" si="10"/>
        <v>0</v>
      </c>
      <c r="AD93" s="49">
        <f t="shared" si="11"/>
        <v>0</v>
      </c>
      <c r="AE93" s="49">
        <f t="shared" si="12"/>
        <v>0</v>
      </c>
      <c r="AF93" s="48">
        <f t="shared" si="13"/>
        <v>0</v>
      </c>
      <c r="AG93" s="50">
        <f t="shared" si="14"/>
        <v>0</v>
      </c>
      <c r="AH93" s="51"/>
    </row>
    <row r="94" spans="1:34" s="52" customFormat="1" x14ac:dyDescent="0.45">
      <c r="A94" s="42">
        <v>80</v>
      </c>
      <c r="B94" s="43"/>
      <c r="C94" s="43"/>
      <c r="D94" s="43"/>
      <c r="E94" s="43"/>
      <c r="F94" s="43"/>
      <c r="G94" s="44"/>
      <c r="H94" s="45"/>
      <c r="I94" s="45"/>
      <c r="J94" s="46" t="str">
        <f t="shared" si="15"/>
        <v>-</v>
      </c>
      <c r="K94" s="44"/>
      <c r="L94" s="44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8">
        <f>IF(G94="Hotel Vienna House By Wyndham Andel'S Berlin",(IF(K94&lt;&gt;"", VLOOKUP(K94,Tabelle3[],2,)*J94,0)),IF(G94="A&amp;O Hostel Berlin Kolumbus",IF(K94&lt;&gt;"", VLOOKUP(K94,Tabelle32[],2,)*J94,0),))</f>
        <v>0</v>
      </c>
      <c r="AC94" s="48">
        <f t="shared" si="10"/>
        <v>0</v>
      </c>
      <c r="AD94" s="49">
        <f t="shared" si="11"/>
        <v>0</v>
      </c>
      <c r="AE94" s="49">
        <f t="shared" si="12"/>
        <v>0</v>
      </c>
      <c r="AF94" s="48">
        <f t="shared" si="13"/>
        <v>0</v>
      </c>
      <c r="AG94" s="50">
        <f t="shared" si="14"/>
        <v>0</v>
      </c>
      <c r="AH94" s="51"/>
    </row>
    <row r="95" spans="1:34" s="52" customFormat="1" x14ac:dyDescent="0.45">
      <c r="A95" s="42">
        <v>81</v>
      </c>
      <c r="B95" s="43"/>
      <c r="C95" s="43"/>
      <c r="D95" s="43"/>
      <c r="E95" s="43"/>
      <c r="F95" s="43"/>
      <c r="G95" s="44"/>
      <c r="H95" s="45"/>
      <c r="I95" s="45"/>
      <c r="J95" s="46" t="str">
        <f t="shared" si="15"/>
        <v>-</v>
      </c>
      <c r="K95" s="44"/>
      <c r="L95" s="44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8">
        <f>IF(G95="Hotel Vienna House By Wyndham Andel'S Berlin",(IF(K95&lt;&gt;"", VLOOKUP(K95,Tabelle3[],2,)*J95,0)),IF(G95="A&amp;O Hostel Berlin Kolumbus",IF(K95&lt;&gt;"", VLOOKUP(K95,Tabelle32[],2,)*J95,0),))</f>
        <v>0</v>
      </c>
      <c r="AC95" s="48">
        <f t="shared" si="10"/>
        <v>0</v>
      </c>
      <c r="AD95" s="49">
        <f t="shared" si="11"/>
        <v>0</v>
      </c>
      <c r="AE95" s="49">
        <f t="shared" si="12"/>
        <v>0</v>
      </c>
      <c r="AF95" s="48">
        <f t="shared" si="13"/>
        <v>0</v>
      </c>
      <c r="AG95" s="50">
        <f t="shared" ref="AG95:AG98" si="16">AB95+AC95+AD95+AE95+AF95</f>
        <v>0</v>
      </c>
      <c r="AH95" s="51"/>
    </row>
    <row r="96" spans="1:34" s="52" customFormat="1" x14ac:dyDescent="0.45">
      <c r="A96" s="42">
        <v>82</v>
      </c>
      <c r="B96" s="43"/>
      <c r="C96" s="43"/>
      <c r="D96" s="43"/>
      <c r="E96" s="43"/>
      <c r="F96" s="43"/>
      <c r="G96" s="44"/>
      <c r="H96" s="45"/>
      <c r="I96" s="45"/>
      <c r="J96" s="46" t="str">
        <f t="shared" si="15"/>
        <v>-</v>
      </c>
      <c r="K96" s="44"/>
      <c r="L96" s="44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8">
        <f>IF(G96="Hotel Vienna House By Wyndham Andel'S Berlin",(IF(K96&lt;&gt;"", VLOOKUP(K96,Tabelle3[],2,)*J96,0)),IF(G96="A&amp;O Hostel Berlin Kolumbus",IF(K96&lt;&gt;"", VLOOKUP(K96,Tabelle32[],2,)*J96,0),))</f>
        <v>0</v>
      </c>
      <c r="AC96" s="48">
        <f t="shared" si="10"/>
        <v>0</v>
      </c>
      <c r="AD96" s="49">
        <f t="shared" si="11"/>
        <v>0</v>
      </c>
      <c r="AE96" s="49">
        <f t="shared" si="12"/>
        <v>0</v>
      </c>
      <c r="AF96" s="48">
        <f t="shared" si="13"/>
        <v>0</v>
      </c>
      <c r="AG96" s="50">
        <f t="shared" si="16"/>
        <v>0</v>
      </c>
      <c r="AH96" s="51"/>
    </row>
    <row r="97" spans="1:34" s="52" customFormat="1" x14ac:dyDescent="0.45">
      <c r="A97" s="42">
        <v>83</v>
      </c>
      <c r="B97" s="43"/>
      <c r="C97" s="43"/>
      <c r="D97" s="43"/>
      <c r="E97" s="43"/>
      <c r="F97" s="43"/>
      <c r="G97" s="44"/>
      <c r="H97" s="45"/>
      <c r="I97" s="45"/>
      <c r="J97" s="46" t="str">
        <f t="shared" si="15"/>
        <v>-</v>
      </c>
      <c r="K97" s="44"/>
      <c r="L97" s="44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8">
        <f>IF(G97="Hotel Vienna House By Wyndham Andel'S Berlin",(IF(K97&lt;&gt;"", VLOOKUP(K97,Tabelle3[],2,)*J97,0)),IF(G97="A&amp;O Hostel Berlin Kolumbus",IF(K97&lt;&gt;"", VLOOKUP(K97,Tabelle32[],2,)*J97,0),))</f>
        <v>0</v>
      </c>
      <c r="AC97" s="48">
        <f t="shared" si="10"/>
        <v>0</v>
      </c>
      <c r="AD97" s="49">
        <f t="shared" si="11"/>
        <v>0</v>
      </c>
      <c r="AE97" s="49">
        <f t="shared" si="12"/>
        <v>0</v>
      </c>
      <c r="AF97" s="48">
        <f t="shared" si="13"/>
        <v>0</v>
      </c>
      <c r="AG97" s="50">
        <f t="shared" si="16"/>
        <v>0</v>
      </c>
      <c r="AH97" s="51"/>
    </row>
    <row r="98" spans="1:34" s="52" customFormat="1" x14ac:dyDescent="0.45">
      <c r="A98" s="42">
        <v>84</v>
      </c>
      <c r="B98" s="43"/>
      <c r="C98" s="43"/>
      <c r="D98" s="43"/>
      <c r="E98" s="43"/>
      <c r="F98" s="43"/>
      <c r="G98" s="44"/>
      <c r="H98" s="45"/>
      <c r="I98" s="45"/>
      <c r="J98" s="46" t="str">
        <f t="shared" si="15"/>
        <v>-</v>
      </c>
      <c r="K98" s="44"/>
      <c r="L98" s="44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8">
        <f>IF(G98="Hotel Vienna House By Wyndham Andel'S Berlin",(IF(K98&lt;&gt;"", VLOOKUP(K98,Tabelle3[],2,)*J98,0)),IF(G98="A&amp;O Hostel Berlin Kolumbus",IF(K98&lt;&gt;"", VLOOKUP(K98,Tabelle32[],2,)*J98,0),))</f>
        <v>0</v>
      </c>
      <c r="AC98" s="48">
        <f t="shared" si="10"/>
        <v>0</v>
      </c>
      <c r="AD98" s="49">
        <f t="shared" si="11"/>
        <v>0</v>
      </c>
      <c r="AE98" s="49">
        <f t="shared" si="12"/>
        <v>0</v>
      </c>
      <c r="AF98" s="48">
        <f t="shared" si="13"/>
        <v>0</v>
      </c>
      <c r="AG98" s="50">
        <f t="shared" si="16"/>
        <v>0</v>
      </c>
      <c r="AH98" s="51"/>
    </row>
    <row r="99" spans="1:34" s="52" customFormat="1" x14ac:dyDescent="0.45">
      <c r="A99" s="42">
        <v>85</v>
      </c>
      <c r="B99" s="43"/>
      <c r="C99" s="43"/>
      <c r="D99" s="43"/>
      <c r="E99" s="43"/>
      <c r="F99" s="43"/>
      <c r="G99" s="44"/>
      <c r="H99" s="45"/>
      <c r="I99" s="45"/>
      <c r="J99" s="46" t="str">
        <f t="shared" si="15"/>
        <v>-</v>
      </c>
      <c r="K99" s="44"/>
      <c r="L99" s="44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8">
        <f>IF(G99="Hotel Vienna House By Wyndham Andel'S Berlin",(IF(K99&lt;&gt;"", VLOOKUP(K99,Tabelle3[],2,)*J99,0)),IF(G99="A&amp;O Hostel Berlin Kolumbus",IF(K99&lt;&gt;"", VLOOKUP(K99,Tabelle32[],2,)*J99,0),))</f>
        <v>0</v>
      </c>
      <c r="AC99" s="48">
        <f t="shared" si="10"/>
        <v>0</v>
      </c>
      <c r="AD99" s="49">
        <f t="shared" si="11"/>
        <v>0</v>
      </c>
      <c r="AE99" s="49">
        <f t="shared" si="12"/>
        <v>0</v>
      </c>
      <c r="AF99" s="48">
        <f t="shared" si="13"/>
        <v>0</v>
      </c>
      <c r="AG99" s="50">
        <f t="shared" ref="AG99:AG113" si="17">AB99+AC99+AD99+AE99+AF99</f>
        <v>0</v>
      </c>
      <c r="AH99" s="51"/>
    </row>
    <row r="100" spans="1:34" s="52" customFormat="1" x14ac:dyDescent="0.45">
      <c r="A100" s="42">
        <v>86</v>
      </c>
      <c r="B100" s="43"/>
      <c r="C100" s="43"/>
      <c r="D100" s="43"/>
      <c r="E100" s="43"/>
      <c r="F100" s="43"/>
      <c r="G100" s="44"/>
      <c r="H100" s="45"/>
      <c r="I100" s="45"/>
      <c r="J100" s="46" t="str">
        <f t="shared" si="15"/>
        <v>-</v>
      </c>
      <c r="K100" s="44"/>
      <c r="L100" s="44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8">
        <f>IF(G100="Hotel Vienna House By Wyndham Andel'S Berlin",(IF(K100&lt;&gt;"", VLOOKUP(K100,Tabelle3[],2,)*J100,0)),IF(G100="A&amp;O Hostel Berlin Kolumbus",IF(K100&lt;&gt;"", VLOOKUP(K100,Tabelle32[],2,)*J100,0),))</f>
        <v>0</v>
      </c>
      <c r="AC100" s="48">
        <f t="shared" si="10"/>
        <v>0</v>
      </c>
      <c r="AD100" s="49">
        <f t="shared" si="11"/>
        <v>0</v>
      </c>
      <c r="AE100" s="49">
        <f t="shared" si="12"/>
        <v>0</v>
      </c>
      <c r="AF100" s="48">
        <f t="shared" si="13"/>
        <v>0</v>
      </c>
      <c r="AG100" s="50">
        <f t="shared" si="17"/>
        <v>0</v>
      </c>
      <c r="AH100" s="51"/>
    </row>
    <row r="101" spans="1:34" s="52" customFormat="1" x14ac:dyDescent="0.45">
      <c r="A101" s="42">
        <v>87</v>
      </c>
      <c r="B101" s="43"/>
      <c r="C101" s="43"/>
      <c r="D101" s="43"/>
      <c r="E101" s="43"/>
      <c r="F101" s="43"/>
      <c r="G101" s="44"/>
      <c r="H101" s="45"/>
      <c r="I101" s="45"/>
      <c r="J101" s="46" t="str">
        <f t="shared" si="15"/>
        <v>-</v>
      </c>
      <c r="K101" s="44"/>
      <c r="L101" s="44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8">
        <f>IF(G101="Hotel Vienna House By Wyndham Andel'S Berlin",(IF(K101&lt;&gt;"", VLOOKUP(K101,Tabelle3[],2,)*J101,0)),IF(G101="A&amp;O Hostel Berlin Kolumbus",IF(K101&lt;&gt;"", VLOOKUP(K101,Tabelle32[],2,)*J101,0),))</f>
        <v>0</v>
      </c>
      <c r="AC101" s="48">
        <f t="shared" si="10"/>
        <v>0</v>
      </c>
      <c r="AD101" s="49">
        <f t="shared" si="11"/>
        <v>0</v>
      </c>
      <c r="AE101" s="49">
        <f t="shared" si="12"/>
        <v>0</v>
      </c>
      <c r="AF101" s="48">
        <f t="shared" si="13"/>
        <v>0</v>
      </c>
      <c r="AG101" s="50">
        <f t="shared" si="17"/>
        <v>0</v>
      </c>
      <c r="AH101" s="51"/>
    </row>
    <row r="102" spans="1:34" s="52" customFormat="1" x14ac:dyDescent="0.45">
      <c r="A102" s="42">
        <v>88</v>
      </c>
      <c r="B102" s="43"/>
      <c r="C102" s="43"/>
      <c r="D102" s="43"/>
      <c r="E102" s="43"/>
      <c r="F102" s="43"/>
      <c r="G102" s="44"/>
      <c r="H102" s="45"/>
      <c r="I102" s="45"/>
      <c r="J102" s="46" t="str">
        <f t="shared" si="15"/>
        <v>-</v>
      </c>
      <c r="K102" s="44"/>
      <c r="L102" s="44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8">
        <f>IF(G102="Hotel Vienna House By Wyndham Andel'S Berlin",(IF(K102&lt;&gt;"", VLOOKUP(K102,Tabelle3[],2,)*J102,0)),IF(G102="A&amp;O Hostel Berlin Kolumbus",IF(K102&lt;&gt;"", VLOOKUP(K102,Tabelle32[],2,)*J102,0),))</f>
        <v>0</v>
      </c>
      <c r="AC102" s="48">
        <f t="shared" si="10"/>
        <v>0</v>
      </c>
      <c r="AD102" s="49">
        <f t="shared" si="11"/>
        <v>0</v>
      </c>
      <c r="AE102" s="49">
        <f t="shared" si="12"/>
        <v>0</v>
      </c>
      <c r="AF102" s="48">
        <f t="shared" si="13"/>
        <v>0</v>
      </c>
      <c r="AG102" s="50">
        <f t="shared" si="17"/>
        <v>0</v>
      </c>
      <c r="AH102" s="51"/>
    </row>
    <row r="103" spans="1:34" s="52" customFormat="1" x14ac:dyDescent="0.45">
      <c r="A103" s="42">
        <v>89</v>
      </c>
      <c r="B103" s="43"/>
      <c r="C103" s="43"/>
      <c r="D103" s="43"/>
      <c r="E103" s="43"/>
      <c r="F103" s="43"/>
      <c r="G103" s="44"/>
      <c r="H103" s="45"/>
      <c r="I103" s="45"/>
      <c r="J103" s="46" t="str">
        <f t="shared" si="15"/>
        <v>-</v>
      </c>
      <c r="K103" s="44"/>
      <c r="L103" s="44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8">
        <f>IF(G103="Hotel Vienna House By Wyndham Andel'S Berlin",(IF(K103&lt;&gt;"", VLOOKUP(K103,Tabelle3[],2,)*J103,0)),IF(G103="A&amp;O Hostel Berlin Kolumbus",IF(K103&lt;&gt;"", VLOOKUP(K103,Tabelle32[],2,)*J103,0),))</f>
        <v>0</v>
      </c>
      <c r="AC103" s="48">
        <f t="shared" si="10"/>
        <v>0</v>
      </c>
      <c r="AD103" s="49">
        <f t="shared" si="11"/>
        <v>0</v>
      </c>
      <c r="AE103" s="49">
        <f t="shared" si="12"/>
        <v>0</v>
      </c>
      <c r="AF103" s="48">
        <f t="shared" si="13"/>
        <v>0</v>
      </c>
      <c r="AG103" s="50">
        <f t="shared" si="17"/>
        <v>0</v>
      </c>
      <c r="AH103" s="51"/>
    </row>
    <row r="104" spans="1:34" s="52" customFormat="1" x14ac:dyDescent="0.45">
      <c r="A104" s="42">
        <v>90</v>
      </c>
      <c r="B104" s="43"/>
      <c r="C104" s="43"/>
      <c r="D104" s="43"/>
      <c r="E104" s="43"/>
      <c r="F104" s="43"/>
      <c r="G104" s="44"/>
      <c r="H104" s="45"/>
      <c r="I104" s="45"/>
      <c r="J104" s="46" t="str">
        <f t="shared" si="15"/>
        <v>-</v>
      </c>
      <c r="K104" s="44"/>
      <c r="L104" s="44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8">
        <f>IF(G104="Hotel Vienna House By Wyndham Andel'S Berlin",(IF(K104&lt;&gt;"", VLOOKUP(K104,Tabelle3[],2,)*J104,0)),IF(G104="A&amp;O Hostel Berlin Kolumbus",IF(K104&lt;&gt;"", VLOOKUP(K104,Tabelle32[],2,)*J104,0),))</f>
        <v>0</v>
      </c>
      <c r="AC104" s="48">
        <f t="shared" si="10"/>
        <v>0</v>
      </c>
      <c r="AD104" s="49">
        <f t="shared" si="11"/>
        <v>0</v>
      </c>
      <c r="AE104" s="49">
        <f t="shared" si="12"/>
        <v>0</v>
      </c>
      <c r="AF104" s="48">
        <f t="shared" si="13"/>
        <v>0</v>
      </c>
      <c r="AG104" s="50">
        <f t="shared" si="17"/>
        <v>0</v>
      </c>
      <c r="AH104" s="51"/>
    </row>
    <row r="105" spans="1:34" s="52" customFormat="1" x14ac:dyDescent="0.45">
      <c r="A105" s="42">
        <v>91</v>
      </c>
      <c r="B105" s="43"/>
      <c r="C105" s="43"/>
      <c r="D105" s="43"/>
      <c r="E105" s="43"/>
      <c r="F105" s="43"/>
      <c r="G105" s="44"/>
      <c r="H105" s="45"/>
      <c r="I105" s="45"/>
      <c r="J105" s="46" t="str">
        <f t="shared" si="15"/>
        <v>-</v>
      </c>
      <c r="K105" s="44"/>
      <c r="L105" s="44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8">
        <f>IF(G105="Hotel Vienna House By Wyndham Andel'S Berlin",(IF(K105&lt;&gt;"", VLOOKUP(K105,Tabelle3[],2,)*J105,0)),IF(G105="A&amp;O Hostel Berlin Kolumbus",IF(K105&lt;&gt;"", VLOOKUP(K105,Tabelle32[],2,)*J105,0),))</f>
        <v>0</v>
      </c>
      <c r="AC105" s="48">
        <f t="shared" si="10"/>
        <v>0</v>
      </c>
      <c r="AD105" s="49">
        <f t="shared" si="11"/>
        <v>0</v>
      </c>
      <c r="AE105" s="49">
        <f t="shared" si="12"/>
        <v>0</v>
      </c>
      <c r="AF105" s="48">
        <f t="shared" si="13"/>
        <v>0</v>
      </c>
      <c r="AG105" s="50">
        <f t="shared" si="17"/>
        <v>0</v>
      </c>
      <c r="AH105" s="51"/>
    </row>
    <row r="106" spans="1:34" s="52" customFormat="1" x14ac:dyDescent="0.45">
      <c r="A106" s="42">
        <v>92</v>
      </c>
      <c r="B106" s="43"/>
      <c r="C106" s="43"/>
      <c r="D106" s="43"/>
      <c r="E106" s="43"/>
      <c r="F106" s="43"/>
      <c r="G106" s="44"/>
      <c r="H106" s="45"/>
      <c r="I106" s="45"/>
      <c r="J106" s="46" t="str">
        <f t="shared" si="15"/>
        <v>-</v>
      </c>
      <c r="K106" s="44"/>
      <c r="L106" s="44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8">
        <f>IF(G106="Hotel Vienna House By Wyndham Andel'S Berlin",(IF(K106&lt;&gt;"", VLOOKUP(K106,Tabelle3[],2,)*J106,0)),IF(G106="A&amp;O Hostel Berlin Kolumbus",IF(K106&lt;&gt;"", VLOOKUP(K106,Tabelle32[],2,)*J106,0),))</f>
        <v>0</v>
      </c>
      <c r="AC106" s="48">
        <f t="shared" si="10"/>
        <v>0</v>
      </c>
      <c r="AD106" s="49">
        <f t="shared" si="11"/>
        <v>0</v>
      </c>
      <c r="AE106" s="49">
        <f t="shared" si="12"/>
        <v>0</v>
      </c>
      <c r="AF106" s="48">
        <f t="shared" si="13"/>
        <v>0</v>
      </c>
      <c r="AG106" s="50">
        <f t="shared" si="17"/>
        <v>0</v>
      </c>
      <c r="AH106" s="51"/>
    </row>
    <row r="107" spans="1:34" s="52" customFormat="1" x14ac:dyDescent="0.45">
      <c r="A107" s="42">
        <v>93</v>
      </c>
      <c r="B107" s="43"/>
      <c r="C107" s="43"/>
      <c r="D107" s="43"/>
      <c r="E107" s="43"/>
      <c r="F107" s="43"/>
      <c r="G107" s="44"/>
      <c r="H107" s="45"/>
      <c r="I107" s="45"/>
      <c r="J107" s="46" t="str">
        <f t="shared" si="15"/>
        <v>-</v>
      </c>
      <c r="K107" s="44"/>
      <c r="L107" s="44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8">
        <f>IF(G107="Hotel Vienna House By Wyndham Andel'S Berlin",(IF(K107&lt;&gt;"", VLOOKUP(K107,Tabelle3[],2,)*J107,0)),IF(G107="A&amp;O Hostel Berlin Kolumbus",IF(K107&lt;&gt;"", VLOOKUP(K107,Tabelle32[],2,)*J107,0),))</f>
        <v>0</v>
      </c>
      <c r="AC107" s="48">
        <f t="shared" si="10"/>
        <v>0</v>
      </c>
      <c r="AD107" s="49">
        <f t="shared" si="11"/>
        <v>0</v>
      </c>
      <c r="AE107" s="49">
        <f t="shared" si="12"/>
        <v>0</v>
      </c>
      <c r="AF107" s="48">
        <f t="shared" si="13"/>
        <v>0</v>
      </c>
      <c r="AG107" s="50">
        <f t="shared" si="17"/>
        <v>0</v>
      </c>
      <c r="AH107" s="51"/>
    </row>
    <row r="108" spans="1:34" s="52" customFormat="1" x14ac:dyDescent="0.45">
      <c r="A108" s="42">
        <v>94</v>
      </c>
      <c r="B108" s="43"/>
      <c r="C108" s="43"/>
      <c r="D108" s="43"/>
      <c r="E108" s="43"/>
      <c r="F108" s="43"/>
      <c r="G108" s="44"/>
      <c r="H108" s="45"/>
      <c r="I108" s="45"/>
      <c r="J108" s="46" t="str">
        <f t="shared" si="15"/>
        <v>-</v>
      </c>
      <c r="K108" s="44"/>
      <c r="L108" s="44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8">
        <f>IF(G108="Hotel Vienna House By Wyndham Andel'S Berlin",(IF(K108&lt;&gt;"", VLOOKUP(K108,Tabelle3[],2,)*J108,0)),IF(G108="A&amp;O Hostel Berlin Kolumbus",IF(K108&lt;&gt;"", VLOOKUP(K108,Tabelle32[],2,)*J108,0),))</f>
        <v>0</v>
      </c>
      <c r="AC108" s="48">
        <f t="shared" si="10"/>
        <v>0</v>
      </c>
      <c r="AD108" s="49">
        <f t="shared" si="11"/>
        <v>0</v>
      </c>
      <c r="AE108" s="49">
        <f t="shared" si="12"/>
        <v>0</v>
      </c>
      <c r="AF108" s="48">
        <f t="shared" si="13"/>
        <v>0</v>
      </c>
      <c r="AG108" s="50">
        <f t="shared" si="17"/>
        <v>0</v>
      </c>
      <c r="AH108" s="51"/>
    </row>
    <row r="109" spans="1:34" s="52" customFormat="1" x14ac:dyDescent="0.45">
      <c r="A109" s="42">
        <v>95</v>
      </c>
      <c r="B109" s="43"/>
      <c r="C109" s="43"/>
      <c r="D109" s="43"/>
      <c r="E109" s="43"/>
      <c r="F109" s="43"/>
      <c r="G109" s="44"/>
      <c r="H109" s="45"/>
      <c r="I109" s="45"/>
      <c r="J109" s="46" t="str">
        <f t="shared" si="15"/>
        <v>-</v>
      </c>
      <c r="K109" s="44"/>
      <c r="L109" s="44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8">
        <f>IF(G109="Hotel Vienna House By Wyndham Andel'S Berlin",(IF(K109&lt;&gt;"", VLOOKUP(K109,Tabelle3[],2,)*J109,0)),IF(G109="A&amp;O Hostel Berlin Kolumbus",IF(K109&lt;&gt;"", VLOOKUP(K109,Tabelle32[],2,)*J109,0),))</f>
        <v>0</v>
      </c>
      <c r="AC109" s="48">
        <f t="shared" si="10"/>
        <v>0</v>
      </c>
      <c r="AD109" s="49">
        <f t="shared" si="11"/>
        <v>0</v>
      </c>
      <c r="AE109" s="49">
        <f t="shared" si="12"/>
        <v>0</v>
      </c>
      <c r="AF109" s="48">
        <f t="shared" si="13"/>
        <v>0</v>
      </c>
      <c r="AG109" s="50">
        <f t="shared" si="17"/>
        <v>0</v>
      </c>
      <c r="AH109" s="51"/>
    </row>
    <row r="110" spans="1:34" s="52" customFormat="1" x14ac:dyDescent="0.45">
      <c r="A110" s="42">
        <v>96</v>
      </c>
      <c r="B110" s="43"/>
      <c r="C110" s="43"/>
      <c r="D110" s="43"/>
      <c r="E110" s="43"/>
      <c r="F110" s="43"/>
      <c r="G110" s="44"/>
      <c r="H110" s="45"/>
      <c r="I110" s="45"/>
      <c r="J110" s="46" t="str">
        <f t="shared" si="15"/>
        <v>-</v>
      </c>
      <c r="K110" s="44"/>
      <c r="L110" s="44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8">
        <f>IF(G110="Hotel Vienna House By Wyndham Andel'S Berlin",(IF(K110&lt;&gt;"", VLOOKUP(K110,Tabelle3[],2,)*J110,0)),IF(G110="A&amp;O Hostel Berlin Kolumbus",IF(K110&lt;&gt;"", VLOOKUP(K110,Tabelle32[],2,)*J110,0),))</f>
        <v>0</v>
      </c>
      <c r="AC110" s="48">
        <f t="shared" ref="AC110:AC124" si="18">SUM(M110:AA110)</f>
        <v>0</v>
      </c>
      <c r="AD110" s="49">
        <f t="shared" ref="AD110:AD124" si="19">IF(E110="Athlete",25,0)</f>
        <v>0</v>
      </c>
      <c r="AE110" s="49">
        <f t="shared" ref="AE110:AE124" si="20">IF(G110="Non official hotel-only EC",120,IF(G110="Non official hotel-EC &amp; TC",120,0))</f>
        <v>0</v>
      </c>
      <c r="AF110" s="48">
        <f t="shared" ref="AF110:AF124" si="21">IF(G110="Non official hotel-only TC",60,IF(G110="Non official hotel-EC &amp; TC",60,0))</f>
        <v>0</v>
      </c>
      <c r="AG110" s="50">
        <f t="shared" si="17"/>
        <v>0</v>
      </c>
      <c r="AH110" s="51"/>
    </row>
    <row r="111" spans="1:34" s="52" customFormat="1" x14ac:dyDescent="0.45">
      <c r="A111" s="42">
        <v>97</v>
      </c>
      <c r="B111" s="43"/>
      <c r="C111" s="43"/>
      <c r="D111" s="43"/>
      <c r="E111" s="43"/>
      <c r="F111" s="43"/>
      <c r="G111" s="44"/>
      <c r="H111" s="45"/>
      <c r="I111" s="45"/>
      <c r="J111" s="46" t="str">
        <f t="shared" si="15"/>
        <v>-</v>
      </c>
      <c r="K111" s="44"/>
      <c r="L111" s="44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8">
        <f>IF(G111="Hotel Vienna House By Wyndham Andel'S Berlin",(IF(K111&lt;&gt;"", VLOOKUP(K111,Tabelle3[],2,)*J111,0)),IF(G111="A&amp;O Hostel Berlin Kolumbus",IF(K111&lt;&gt;"", VLOOKUP(K111,Tabelle32[],2,)*J111,0),))</f>
        <v>0</v>
      </c>
      <c r="AC111" s="48">
        <f t="shared" si="18"/>
        <v>0</v>
      </c>
      <c r="AD111" s="49">
        <f t="shared" si="19"/>
        <v>0</v>
      </c>
      <c r="AE111" s="49">
        <f t="shared" si="20"/>
        <v>0</v>
      </c>
      <c r="AF111" s="48">
        <f t="shared" si="21"/>
        <v>0</v>
      </c>
      <c r="AG111" s="50">
        <f t="shared" si="17"/>
        <v>0</v>
      </c>
      <c r="AH111" s="51"/>
    </row>
    <row r="112" spans="1:34" s="52" customFormat="1" x14ac:dyDescent="0.45">
      <c r="A112" s="42">
        <v>98</v>
      </c>
      <c r="B112" s="43"/>
      <c r="C112" s="43"/>
      <c r="D112" s="43"/>
      <c r="E112" s="43"/>
      <c r="F112" s="43"/>
      <c r="G112" s="44"/>
      <c r="H112" s="45"/>
      <c r="I112" s="45"/>
      <c r="J112" s="46" t="str">
        <f t="shared" si="15"/>
        <v>-</v>
      </c>
      <c r="K112" s="44"/>
      <c r="L112" s="44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8">
        <f>IF(G112="Hotel Vienna House By Wyndham Andel'S Berlin",(IF(K112&lt;&gt;"", VLOOKUP(K112,Tabelle3[],2,)*J112,0)),IF(G112="A&amp;O Hostel Berlin Kolumbus",IF(K112&lt;&gt;"", VLOOKUP(K112,Tabelle32[],2,)*J112,0),))</f>
        <v>0</v>
      </c>
      <c r="AC112" s="48">
        <f t="shared" si="18"/>
        <v>0</v>
      </c>
      <c r="AD112" s="49">
        <f t="shared" si="19"/>
        <v>0</v>
      </c>
      <c r="AE112" s="49">
        <f t="shared" si="20"/>
        <v>0</v>
      </c>
      <c r="AF112" s="48">
        <f t="shared" si="21"/>
        <v>0</v>
      </c>
      <c r="AG112" s="50">
        <f t="shared" si="17"/>
        <v>0</v>
      </c>
      <c r="AH112" s="51"/>
    </row>
    <row r="113" spans="1:36" s="52" customFormat="1" x14ac:dyDescent="0.45">
      <c r="A113" s="42">
        <v>99</v>
      </c>
      <c r="B113" s="43"/>
      <c r="C113" s="43"/>
      <c r="D113" s="43"/>
      <c r="E113" s="43"/>
      <c r="F113" s="43"/>
      <c r="G113" s="44"/>
      <c r="H113" s="45"/>
      <c r="I113" s="45"/>
      <c r="J113" s="46" t="str">
        <f t="shared" si="15"/>
        <v>-</v>
      </c>
      <c r="K113" s="44"/>
      <c r="L113" s="44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8">
        <f>IF(G113="Hotel Vienna House By Wyndham Andel'S Berlin",(IF(K113&lt;&gt;"", VLOOKUP(K113,Tabelle3[],2,)*J113,0)),IF(G113="A&amp;O Hostel Berlin Kolumbus",IF(K113&lt;&gt;"", VLOOKUP(K113,Tabelle32[],2,)*J113,0),))</f>
        <v>0</v>
      </c>
      <c r="AC113" s="48">
        <f t="shared" si="18"/>
        <v>0</v>
      </c>
      <c r="AD113" s="49">
        <f t="shared" si="19"/>
        <v>0</v>
      </c>
      <c r="AE113" s="49">
        <f t="shared" si="20"/>
        <v>0</v>
      </c>
      <c r="AF113" s="48">
        <f t="shared" si="21"/>
        <v>0</v>
      </c>
      <c r="AG113" s="50">
        <f t="shared" si="17"/>
        <v>0</v>
      </c>
      <c r="AH113" s="51"/>
    </row>
    <row r="114" spans="1:36" s="52" customFormat="1" x14ac:dyDescent="0.45">
      <c r="A114" s="42">
        <v>100</v>
      </c>
      <c r="B114" s="43"/>
      <c r="C114" s="43"/>
      <c r="D114" s="43"/>
      <c r="E114" s="43"/>
      <c r="F114" s="43"/>
      <c r="G114" s="44"/>
      <c r="H114" s="45"/>
      <c r="I114" s="45"/>
      <c r="J114" s="46" t="str">
        <f t="shared" si="15"/>
        <v>-</v>
      </c>
      <c r="K114" s="44"/>
      <c r="L114" s="44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8">
        <f>IF(G114="Hotel Vienna House By Wyndham Andel'S Berlin",(IF(K114&lt;&gt;"", VLOOKUP(K114,Tabelle3[],2,)*J114,0)),IF(G114="A&amp;O Hostel Berlin Kolumbus",IF(K114&lt;&gt;"", VLOOKUP(K114,Tabelle32[],2,)*J114,0),))</f>
        <v>0</v>
      </c>
      <c r="AC114" s="48">
        <f t="shared" si="18"/>
        <v>0</v>
      </c>
      <c r="AD114" s="49">
        <f t="shared" si="19"/>
        <v>0</v>
      </c>
      <c r="AE114" s="49">
        <f t="shared" si="20"/>
        <v>0</v>
      </c>
      <c r="AF114" s="48">
        <f t="shared" si="21"/>
        <v>0</v>
      </c>
      <c r="AG114" s="50">
        <f t="shared" ref="AG114:AG124" si="22">AB114+AC114+AD114+AE114+AF114</f>
        <v>0</v>
      </c>
      <c r="AH114" s="51"/>
    </row>
    <row r="115" spans="1:36" s="52" customFormat="1" x14ac:dyDescent="0.45">
      <c r="A115" s="42">
        <v>101</v>
      </c>
      <c r="B115" s="43"/>
      <c r="C115" s="43"/>
      <c r="D115" s="43"/>
      <c r="E115" s="43"/>
      <c r="F115" s="43"/>
      <c r="G115" s="44"/>
      <c r="H115" s="45"/>
      <c r="I115" s="45"/>
      <c r="J115" s="46" t="str">
        <f t="shared" si="15"/>
        <v>-</v>
      </c>
      <c r="K115" s="44"/>
      <c r="L115" s="44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8">
        <f>IF(G115="Hotel Vienna House By Wyndham Andel'S Berlin",(IF(K115&lt;&gt;"", VLOOKUP(K115,Tabelle3[],2,)*J115,0)),IF(G115="A&amp;O Hostel Berlin Kolumbus",IF(K115&lt;&gt;"", VLOOKUP(K115,Tabelle32[],2,)*J115,0),))</f>
        <v>0</v>
      </c>
      <c r="AC115" s="48">
        <f t="shared" si="18"/>
        <v>0</v>
      </c>
      <c r="AD115" s="49">
        <f t="shared" si="19"/>
        <v>0</v>
      </c>
      <c r="AE115" s="49">
        <f t="shared" si="20"/>
        <v>0</v>
      </c>
      <c r="AF115" s="48">
        <f t="shared" si="21"/>
        <v>0</v>
      </c>
      <c r="AG115" s="50">
        <f t="shared" si="22"/>
        <v>0</v>
      </c>
      <c r="AH115" s="51"/>
    </row>
    <row r="116" spans="1:36" s="52" customFormat="1" x14ac:dyDescent="0.45">
      <c r="A116" s="42">
        <v>102</v>
      </c>
      <c r="B116" s="43"/>
      <c r="C116" s="43"/>
      <c r="D116" s="43"/>
      <c r="E116" s="43"/>
      <c r="F116" s="43"/>
      <c r="G116" s="44"/>
      <c r="H116" s="45"/>
      <c r="I116" s="45"/>
      <c r="J116" s="46" t="str">
        <f t="shared" si="15"/>
        <v>-</v>
      </c>
      <c r="K116" s="44"/>
      <c r="L116" s="44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8">
        <f>IF(G116="Hotel Vienna House By Wyndham Andel'S Berlin",(IF(K116&lt;&gt;"", VLOOKUP(K116,Tabelle3[],2,)*J116,0)),IF(G116="A&amp;O Hostel Berlin Kolumbus",IF(K116&lt;&gt;"", VLOOKUP(K116,Tabelle32[],2,)*J116,0),))</f>
        <v>0</v>
      </c>
      <c r="AC116" s="48">
        <f t="shared" si="18"/>
        <v>0</v>
      </c>
      <c r="AD116" s="49">
        <f t="shared" si="19"/>
        <v>0</v>
      </c>
      <c r="AE116" s="49">
        <f t="shared" si="20"/>
        <v>0</v>
      </c>
      <c r="AF116" s="48">
        <f t="shared" si="21"/>
        <v>0</v>
      </c>
      <c r="AG116" s="50">
        <f t="shared" si="22"/>
        <v>0</v>
      </c>
      <c r="AH116" s="51"/>
    </row>
    <row r="117" spans="1:36" s="52" customFormat="1" x14ac:dyDescent="0.45">
      <c r="A117" s="42">
        <v>103</v>
      </c>
      <c r="B117" s="43"/>
      <c r="C117" s="43"/>
      <c r="D117" s="43"/>
      <c r="E117" s="43"/>
      <c r="F117" s="43"/>
      <c r="G117" s="44"/>
      <c r="H117" s="45"/>
      <c r="I117" s="45"/>
      <c r="J117" s="46" t="str">
        <f t="shared" si="15"/>
        <v>-</v>
      </c>
      <c r="K117" s="44"/>
      <c r="L117" s="44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8">
        <f>IF(G117="Hotel Vienna House By Wyndham Andel'S Berlin",(IF(K117&lt;&gt;"", VLOOKUP(K117,Tabelle3[],2,)*J117,0)),IF(G117="A&amp;O Hostel Berlin Kolumbus",IF(K117&lt;&gt;"", VLOOKUP(K117,Tabelle32[],2,)*J117,0),))</f>
        <v>0</v>
      </c>
      <c r="AC117" s="48">
        <f t="shared" si="18"/>
        <v>0</v>
      </c>
      <c r="AD117" s="49">
        <f t="shared" si="19"/>
        <v>0</v>
      </c>
      <c r="AE117" s="49">
        <f t="shared" si="20"/>
        <v>0</v>
      </c>
      <c r="AF117" s="48">
        <f t="shared" si="21"/>
        <v>0</v>
      </c>
      <c r="AG117" s="50">
        <f t="shared" si="22"/>
        <v>0</v>
      </c>
      <c r="AH117" s="51"/>
    </row>
    <row r="118" spans="1:36" s="52" customFormat="1" x14ac:dyDescent="0.45">
      <c r="A118" s="42">
        <v>104</v>
      </c>
      <c r="B118" s="43"/>
      <c r="C118" s="43"/>
      <c r="D118" s="43"/>
      <c r="E118" s="43"/>
      <c r="F118" s="43"/>
      <c r="G118" s="44"/>
      <c r="H118" s="45"/>
      <c r="I118" s="45"/>
      <c r="J118" s="46" t="str">
        <f t="shared" si="15"/>
        <v>-</v>
      </c>
      <c r="K118" s="44"/>
      <c r="L118" s="44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8">
        <f>IF(G118="Hotel Vienna House By Wyndham Andel'S Berlin",(IF(K118&lt;&gt;"", VLOOKUP(K118,Tabelle3[],2,)*J118,0)),IF(G118="A&amp;O Hostel Berlin Kolumbus",IF(K118&lt;&gt;"", VLOOKUP(K118,Tabelle32[],2,)*J118,0),))</f>
        <v>0</v>
      </c>
      <c r="AC118" s="48">
        <f t="shared" si="18"/>
        <v>0</v>
      </c>
      <c r="AD118" s="49">
        <f t="shared" si="19"/>
        <v>0</v>
      </c>
      <c r="AE118" s="49">
        <f t="shared" si="20"/>
        <v>0</v>
      </c>
      <c r="AF118" s="48">
        <f t="shared" si="21"/>
        <v>0</v>
      </c>
      <c r="AG118" s="50">
        <f t="shared" si="22"/>
        <v>0</v>
      </c>
      <c r="AH118" s="51"/>
    </row>
    <row r="119" spans="1:36" s="52" customFormat="1" x14ac:dyDescent="0.45">
      <c r="A119" s="42">
        <v>105</v>
      </c>
      <c r="B119" s="43"/>
      <c r="C119" s="43"/>
      <c r="D119" s="43"/>
      <c r="E119" s="43"/>
      <c r="F119" s="43"/>
      <c r="G119" s="44"/>
      <c r="H119" s="45"/>
      <c r="I119" s="45"/>
      <c r="J119" s="46" t="str">
        <f t="shared" si="15"/>
        <v>-</v>
      </c>
      <c r="K119" s="44"/>
      <c r="L119" s="44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8">
        <f>IF(G119="Hotel Vienna House By Wyndham Andel'S Berlin",(IF(K119&lt;&gt;"", VLOOKUP(K119,Tabelle3[],2,)*J119,0)),IF(G119="A&amp;O Hostel Berlin Kolumbus",IF(K119&lt;&gt;"", VLOOKUP(K119,Tabelle32[],2,)*J119,0),))</f>
        <v>0</v>
      </c>
      <c r="AC119" s="48">
        <f t="shared" si="18"/>
        <v>0</v>
      </c>
      <c r="AD119" s="49">
        <f t="shared" si="19"/>
        <v>0</v>
      </c>
      <c r="AE119" s="49">
        <f t="shared" si="20"/>
        <v>0</v>
      </c>
      <c r="AF119" s="48">
        <f t="shared" si="21"/>
        <v>0</v>
      </c>
      <c r="AG119" s="50">
        <f t="shared" si="22"/>
        <v>0</v>
      </c>
      <c r="AH119" s="51"/>
    </row>
    <row r="120" spans="1:36" s="52" customFormat="1" x14ac:dyDescent="0.45">
      <c r="A120" s="42">
        <v>106</v>
      </c>
      <c r="B120" s="43"/>
      <c r="C120" s="43"/>
      <c r="D120" s="43"/>
      <c r="E120" s="43"/>
      <c r="F120" s="43"/>
      <c r="G120" s="44"/>
      <c r="H120" s="45"/>
      <c r="I120" s="45"/>
      <c r="J120" s="46" t="str">
        <f t="shared" si="15"/>
        <v>-</v>
      </c>
      <c r="K120" s="44"/>
      <c r="L120" s="44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8">
        <f>IF(G120="Hotel Vienna House By Wyndham Andel'S Berlin",(IF(K120&lt;&gt;"", VLOOKUP(K120,Tabelle3[],2,)*J120,0)),IF(G120="A&amp;O Hostel Berlin Kolumbus",IF(K120&lt;&gt;"", VLOOKUP(K120,Tabelle32[],2,)*J120,0),))</f>
        <v>0</v>
      </c>
      <c r="AC120" s="48">
        <f t="shared" si="18"/>
        <v>0</v>
      </c>
      <c r="AD120" s="49">
        <f t="shared" si="19"/>
        <v>0</v>
      </c>
      <c r="AE120" s="49">
        <f t="shared" si="20"/>
        <v>0</v>
      </c>
      <c r="AF120" s="48">
        <f t="shared" si="21"/>
        <v>0</v>
      </c>
      <c r="AG120" s="50">
        <f t="shared" si="22"/>
        <v>0</v>
      </c>
      <c r="AH120" s="51"/>
    </row>
    <row r="121" spans="1:36" s="52" customFormat="1" x14ac:dyDescent="0.45">
      <c r="A121" s="42">
        <v>107</v>
      </c>
      <c r="B121" s="43"/>
      <c r="C121" s="43"/>
      <c r="D121" s="43"/>
      <c r="E121" s="43"/>
      <c r="F121" s="43"/>
      <c r="G121" s="44"/>
      <c r="H121" s="45"/>
      <c r="I121" s="45"/>
      <c r="J121" s="46" t="str">
        <f t="shared" si="15"/>
        <v>-</v>
      </c>
      <c r="K121" s="44"/>
      <c r="L121" s="44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8">
        <f>IF(G121="Hotel Vienna House By Wyndham Andel'S Berlin",(IF(K121&lt;&gt;"", VLOOKUP(K121,Tabelle3[],2,)*J121,0)),IF(G121="A&amp;O Hostel Berlin Kolumbus",IF(K121&lt;&gt;"", VLOOKUP(K121,Tabelle32[],2,)*J121,0),))</f>
        <v>0</v>
      </c>
      <c r="AC121" s="48">
        <f t="shared" si="18"/>
        <v>0</v>
      </c>
      <c r="AD121" s="49">
        <f t="shared" si="19"/>
        <v>0</v>
      </c>
      <c r="AE121" s="49">
        <f t="shared" si="20"/>
        <v>0</v>
      </c>
      <c r="AF121" s="48">
        <f t="shared" si="21"/>
        <v>0</v>
      </c>
      <c r="AG121" s="50">
        <f t="shared" si="22"/>
        <v>0</v>
      </c>
      <c r="AH121" s="51"/>
    </row>
    <row r="122" spans="1:36" s="52" customFormat="1" x14ac:dyDescent="0.45">
      <c r="A122" s="42">
        <v>108</v>
      </c>
      <c r="B122" s="43"/>
      <c r="C122" s="43"/>
      <c r="D122" s="43"/>
      <c r="E122" s="43"/>
      <c r="F122" s="43"/>
      <c r="G122" s="44"/>
      <c r="H122" s="45"/>
      <c r="I122" s="45"/>
      <c r="J122" s="46" t="str">
        <f t="shared" si="15"/>
        <v>-</v>
      </c>
      <c r="K122" s="44"/>
      <c r="L122" s="44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8">
        <f>IF(G122="Hotel Vienna House By Wyndham Andel'S Berlin",(IF(K122&lt;&gt;"", VLOOKUP(K122,Tabelle3[],2,)*J122,0)),IF(G122="A&amp;O Hostel Berlin Kolumbus",IF(K122&lt;&gt;"", VLOOKUP(K122,Tabelle32[],2,)*J122,0),))</f>
        <v>0</v>
      </c>
      <c r="AC122" s="48">
        <f t="shared" si="18"/>
        <v>0</v>
      </c>
      <c r="AD122" s="49">
        <f t="shared" si="19"/>
        <v>0</v>
      </c>
      <c r="AE122" s="49">
        <f t="shared" si="20"/>
        <v>0</v>
      </c>
      <c r="AF122" s="48">
        <f t="shared" si="21"/>
        <v>0</v>
      </c>
      <c r="AG122" s="50">
        <f t="shared" si="22"/>
        <v>0</v>
      </c>
      <c r="AH122" s="51"/>
    </row>
    <row r="123" spans="1:36" s="52" customFormat="1" x14ac:dyDescent="0.45">
      <c r="A123" s="42">
        <v>109</v>
      </c>
      <c r="B123" s="43"/>
      <c r="C123" s="43"/>
      <c r="D123" s="43"/>
      <c r="E123" s="43"/>
      <c r="F123" s="43"/>
      <c r="G123" s="44"/>
      <c r="H123" s="45"/>
      <c r="I123" s="45"/>
      <c r="J123" s="46" t="str">
        <f t="shared" si="15"/>
        <v>-</v>
      </c>
      <c r="K123" s="44"/>
      <c r="L123" s="44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8">
        <f>IF(G123="Hotel Vienna House By Wyndham Andel'S Berlin",(IF(K123&lt;&gt;"", VLOOKUP(K123,Tabelle3[],2,)*J123,0)),IF(G123="A&amp;O Hostel Berlin Kolumbus",IF(K123&lt;&gt;"", VLOOKUP(K123,Tabelle32[],2,)*J123,0),))</f>
        <v>0</v>
      </c>
      <c r="AC123" s="48">
        <f t="shared" si="18"/>
        <v>0</v>
      </c>
      <c r="AD123" s="49">
        <f t="shared" si="19"/>
        <v>0</v>
      </c>
      <c r="AE123" s="49">
        <f t="shared" si="20"/>
        <v>0</v>
      </c>
      <c r="AF123" s="48">
        <f t="shared" si="21"/>
        <v>0</v>
      </c>
      <c r="AG123" s="50">
        <f t="shared" si="22"/>
        <v>0</v>
      </c>
      <c r="AH123" s="51"/>
    </row>
    <row r="124" spans="1:36" s="52" customFormat="1" x14ac:dyDescent="0.45">
      <c r="A124" s="54">
        <v>110</v>
      </c>
      <c r="B124" s="43"/>
      <c r="C124" s="43"/>
      <c r="D124" s="43"/>
      <c r="E124" s="43"/>
      <c r="F124" s="43"/>
      <c r="G124" s="44"/>
      <c r="H124" s="45"/>
      <c r="I124" s="45"/>
      <c r="J124" s="46" t="str">
        <f t="shared" si="15"/>
        <v>-</v>
      </c>
      <c r="K124" s="44"/>
      <c r="L124" s="44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8">
        <f>IF(G124="Hotel Vienna House By Wyndham Andel'S Berlin",(IF(K124&lt;&gt;"", VLOOKUP(K124,Tabelle3[],2,)*J124,0)),IF(G124="A&amp;O Hostel Berlin Kolumbus",IF(K124&lt;&gt;"", VLOOKUP(K124,Tabelle32[],2,)*J124,0),))</f>
        <v>0</v>
      </c>
      <c r="AC124" s="55">
        <f t="shared" si="18"/>
        <v>0</v>
      </c>
      <c r="AD124" s="56">
        <f t="shared" si="19"/>
        <v>0</v>
      </c>
      <c r="AE124" s="56">
        <f t="shared" si="20"/>
        <v>0</v>
      </c>
      <c r="AF124" s="55">
        <f t="shared" si="21"/>
        <v>0</v>
      </c>
      <c r="AG124" s="78">
        <f t="shared" si="22"/>
        <v>0</v>
      </c>
      <c r="AH124" s="57"/>
    </row>
    <row r="125" spans="1:36" x14ac:dyDescent="0.45">
      <c r="A125" s="58"/>
      <c r="B125" s="59"/>
      <c r="C125" s="59"/>
      <c r="D125" s="59"/>
      <c r="E125" s="59"/>
      <c r="F125" s="59"/>
      <c r="G125" s="59"/>
      <c r="H125" s="59"/>
      <c r="I125" s="60"/>
      <c r="J125" s="60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61"/>
      <c r="AD125" s="62">
        <f t="shared" ref="AD125:AI125" si="23">SUM(AB15:AB124)</f>
        <v>6288</v>
      </c>
      <c r="AE125" s="62">
        <f t="shared" si="23"/>
        <v>0</v>
      </c>
      <c r="AF125" s="62">
        <f t="shared" si="23"/>
        <v>250</v>
      </c>
      <c r="AG125" s="79">
        <f t="shared" si="23"/>
        <v>0</v>
      </c>
      <c r="AH125" s="62">
        <f t="shared" si="23"/>
        <v>0</v>
      </c>
      <c r="AI125" s="53">
        <f t="shared" si="23"/>
        <v>6538</v>
      </c>
      <c r="AJ125" s="63"/>
    </row>
  </sheetData>
  <sheetProtection algorithmName="SHA-512" hashValue="y1la16bl6lB4/S7z3GDhu1F06dPaTzTlnyF119nzBMDrF1CDYu3Zh7pBJNq3K4MNJImfr+YT2kpSSNmH8ZzMwA==" saltValue="nUb02FG05A+0FIOMLq0Vug==" spinCount="100000" sheet="1" objects="1" scenarios="1"/>
  <mergeCells count="12">
    <mergeCell ref="B8:R8"/>
    <mergeCell ref="B9:R9"/>
    <mergeCell ref="B10:R10"/>
    <mergeCell ref="C1:R1"/>
    <mergeCell ref="B7:R7"/>
    <mergeCell ref="C3:E3"/>
    <mergeCell ref="G3:H3"/>
    <mergeCell ref="C5:E5"/>
    <mergeCell ref="G5:H5"/>
    <mergeCell ref="N3:R3"/>
    <mergeCell ref="J3:L3"/>
    <mergeCell ref="J5:L5"/>
  </mergeCells>
  <dataValidations count="7">
    <dataValidation type="list" allowBlank="1" showInputMessage="1" showErrorMessage="1" sqref="D15:D124" xr:uid="{00000000-0002-0000-0000-000000000000}">
      <formula1>"m,f,d"</formula1>
    </dataValidation>
    <dataValidation type="list" allowBlank="1" showInputMessage="1" showErrorMessage="1" sqref="E15:E124" xr:uid="{00000000-0002-0000-0000-000001000000}">
      <formula1>"Athlete, Coach, Referee, Physio, Doctor, Team Official, Training Partner"</formula1>
    </dataValidation>
    <dataValidation type="list" allowBlank="1" showInputMessage="1" showErrorMessage="1" sqref="K14" xr:uid="{00000000-0002-0000-0000-000004000000}">
      <formula1>"single,double,triple"</formula1>
    </dataValidation>
    <dataValidation type="list" allowBlank="1" showInputMessage="1" showErrorMessage="1" sqref="H15:H124" xr:uid="{2034A09E-ABFF-4846-9440-331E17F54700}">
      <formula1>Ankunfft_Arrival</formula1>
    </dataValidation>
    <dataValidation type="list" allowBlank="1" showInputMessage="1" showErrorMessage="1" sqref="G15:G124" xr:uid="{0E640718-77FB-4A8E-903F-A688BB7CC94B}">
      <formula1>"A&amp;O Hostel Berlin Kolumbus,Hotel Vienna House By Wyndham Andel'S Berlin, Non official hotel-only EC, Non official hotel-only TC,Non official hotel-EC &amp; TC"</formula1>
    </dataValidation>
    <dataValidation type="list" allowBlank="1" showInputMessage="1" showErrorMessage="1" sqref="K15:K124" xr:uid="{C7AC8F4D-30B1-43CE-BD03-0784F0FFA6DB}">
      <formula1>"single, double, triple, quadruple"</formula1>
    </dataValidation>
    <dataValidation type="list" allowBlank="1" showInputMessage="1" showErrorMessage="1" sqref="M15:AA124" xr:uid="{1FF8E969-1824-4346-9CEB-83617561A30B}">
      <formula1>"30€"</formula1>
    </dataValidation>
  </dataValidations>
  <pageMargins left="0.7" right="0.7" top="0.78740157499999996" bottom="0.78740157499999996" header="0.3" footer="0.3"/>
  <pageSetup paperSize="9" scale="36" fitToHeight="0" orientation="landscape" horizontalDpi="1200" verticalDpi="1200" r:id="rId1"/>
  <drawing r:id="rId2"/>
  <tableParts count="3">
    <tablePart r:id="rId3"/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188D933-7CBE-8D41-B38D-984B3D4EF6BB}">
          <x14:formula1>
            <xm:f>Daten!$C$3:$C$11</xm:f>
          </x14:formula1>
          <xm:sqref>I15:I124</xm:sqref>
        </x14:dataValidation>
        <x14:dataValidation type="list" allowBlank="1" showInputMessage="1" showErrorMessage="1" xr:uid="{FA7F366D-C887-3347-8F02-5EDB39D96BB9}">
          <x14:formula1>
            <xm:f>Daten!$F$3:$F$17</xm:f>
          </x14:formula1>
          <xm:sqref>F15:F124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05EBD-D6C1-2141-9A40-461FC874003D}">
  <dimension ref="A1:F18"/>
  <sheetViews>
    <sheetView zoomScale="165" workbookViewId="0">
      <selection activeCell="C18" sqref="C18"/>
    </sheetView>
  </sheetViews>
  <sheetFormatPr baseColWidth="10" defaultRowHeight="14.25" x14ac:dyDescent="0.45"/>
  <cols>
    <col min="1" max="1" width="3.796875" customWidth="1"/>
    <col min="4" max="4" width="3.6640625" bestFit="1" customWidth="1"/>
  </cols>
  <sheetData>
    <row r="1" spans="1:6" x14ac:dyDescent="0.45">
      <c r="B1" t="s">
        <v>39</v>
      </c>
      <c r="C1" t="s">
        <v>39</v>
      </c>
      <c r="F1" t="s">
        <v>50</v>
      </c>
    </row>
    <row r="2" spans="1:6" x14ac:dyDescent="0.45">
      <c r="B2" t="s">
        <v>40</v>
      </c>
      <c r="C2" t="s">
        <v>41</v>
      </c>
      <c r="F2">
        <v>50</v>
      </c>
    </row>
    <row r="3" spans="1:6" x14ac:dyDescent="0.45">
      <c r="A3" t="s">
        <v>42</v>
      </c>
      <c r="B3" s="1">
        <v>45770</v>
      </c>
      <c r="C3" s="1">
        <v>45771</v>
      </c>
      <c r="D3" t="s">
        <v>43</v>
      </c>
      <c r="F3">
        <v>55</v>
      </c>
    </row>
    <row r="4" spans="1:6" x14ac:dyDescent="0.45">
      <c r="A4" t="s">
        <v>43</v>
      </c>
      <c r="B4" s="1">
        <v>45771</v>
      </c>
      <c r="C4" s="1">
        <v>45802</v>
      </c>
      <c r="D4" s="2" t="s">
        <v>44</v>
      </c>
      <c r="F4">
        <v>60</v>
      </c>
    </row>
    <row r="5" spans="1:6" x14ac:dyDescent="0.45">
      <c r="A5" s="2" t="s">
        <v>44</v>
      </c>
      <c r="B5" s="1">
        <v>45772</v>
      </c>
      <c r="C5" s="1">
        <v>45773</v>
      </c>
      <c r="D5" s="2" t="s">
        <v>45</v>
      </c>
      <c r="F5">
        <v>66</v>
      </c>
    </row>
    <row r="6" spans="1:6" x14ac:dyDescent="0.45">
      <c r="A6" s="2" t="s">
        <v>45</v>
      </c>
      <c r="B6" s="1">
        <v>45773</v>
      </c>
      <c r="C6" s="1">
        <v>45774</v>
      </c>
      <c r="D6" s="2" t="s">
        <v>46</v>
      </c>
      <c r="F6">
        <v>73</v>
      </c>
    </row>
    <row r="7" spans="1:6" x14ac:dyDescent="0.45">
      <c r="A7" s="2" t="s">
        <v>46</v>
      </c>
      <c r="B7" s="1">
        <v>45774</v>
      </c>
      <c r="C7" s="1">
        <v>45775</v>
      </c>
      <c r="D7" t="s">
        <v>47</v>
      </c>
      <c r="F7">
        <v>81</v>
      </c>
    </row>
    <row r="8" spans="1:6" x14ac:dyDescent="0.45">
      <c r="A8" t="s">
        <v>47</v>
      </c>
      <c r="B8" s="1">
        <v>45775</v>
      </c>
      <c r="C8" s="1">
        <v>45776</v>
      </c>
      <c r="D8" t="s">
        <v>48</v>
      </c>
      <c r="F8">
        <v>90</v>
      </c>
    </row>
    <row r="9" spans="1:6" x14ac:dyDescent="0.45">
      <c r="A9" t="s">
        <v>48</v>
      </c>
      <c r="B9" s="1">
        <v>45776</v>
      </c>
      <c r="C9" s="1">
        <v>45777</v>
      </c>
      <c r="D9" t="s">
        <v>42</v>
      </c>
      <c r="F9" t="s">
        <v>80</v>
      </c>
    </row>
    <row r="10" spans="1:6" x14ac:dyDescent="0.45">
      <c r="A10" t="s">
        <v>42</v>
      </c>
      <c r="B10" s="1">
        <v>45777</v>
      </c>
      <c r="C10" s="1">
        <v>45778</v>
      </c>
      <c r="D10" t="s">
        <v>43</v>
      </c>
      <c r="F10" s="3" t="s">
        <v>49</v>
      </c>
    </row>
    <row r="11" spans="1:6" x14ac:dyDescent="0.45">
      <c r="A11" t="s">
        <v>43</v>
      </c>
      <c r="B11" s="1">
        <v>45778</v>
      </c>
      <c r="C11" s="1">
        <v>45779</v>
      </c>
      <c r="D11" t="s">
        <v>44</v>
      </c>
      <c r="F11">
        <v>40</v>
      </c>
    </row>
    <row r="12" spans="1:6" x14ac:dyDescent="0.45">
      <c r="F12">
        <v>44</v>
      </c>
    </row>
    <row r="13" spans="1:6" x14ac:dyDescent="0.45">
      <c r="F13">
        <v>48</v>
      </c>
    </row>
    <row r="14" spans="1:6" x14ac:dyDescent="0.45">
      <c r="F14">
        <v>52</v>
      </c>
    </row>
    <row r="15" spans="1:6" x14ac:dyDescent="0.45">
      <c r="F15">
        <v>57</v>
      </c>
    </row>
    <row r="16" spans="1:6" x14ac:dyDescent="0.45">
      <c r="F16">
        <v>63</v>
      </c>
    </row>
    <row r="17" spans="6:6" x14ac:dyDescent="0.45">
      <c r="F17">
        <v>70</v>
      </c>
    </row>
    <row r="18" spans="6:6" x14ac:dyDescent="0.45">
      <c r="F18" t="s">
        <v>81</v>
      </c>
    </row>
  </sheetData>
  <phoneticPr fontId="1" type="noConversion"/>
  <pageMargins left="0.7" right="0.7" top="0.78740157499999996" bottom="0.78740157499999996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h q x x W i v q r 4 e m A A A A 9 g A A A B I A H A B D b 2 5 m a W c v U G F j a 2 F n Z S 5 4 b W w g o h g A K K A U A A A A A A A A A A A A A A A A A A A A A A A A A A A A h Y + x D o I w G I R f h X S n L Y i J I T 9 l U D d J T E y M a 1 N q a Y R i a L G 8 m 4 O P 5 C u I U d T N 8 e 6 + S + 7 u 1 x v k Q 1 M H F 9 l Z 3 Z o M R Z i i Q B r R l t q o D P X u G C 5 Q z m D L x Y k r G Y y w s e l g d Y Y q 5 8 4 p I d 5 7 7 G e 4 7 R S J K Y 3 I o d j s R C U b H m p j H T d C o k + r / N 9 C D P a v M S z G U U J x Q u e Y A p l M K L T 5 A v G 4 9 5 n + m L D s a 9 d 3 k p U y X K 2 B T B L I + w N 7 A F B L A w Q U A A I A C A C G r H F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q x x W i i K R 7 g O A A A A E Q A A A B M A H A B G b 3 J t d W x h c y 9 T Z W N 0 a W 9 u M S 5 t I K I Y A C i g F A A A A A A A A A A A A A A A A A A A A A A A A A A A A C t O T S 7 J z M 9 T C I b Q h t Y A U E s B A i 0 A F A A C A A g A h q x x W i v q r 4 e m A A A A 9 g A A A B I A A A A A A A A A A A A A A A A A A A A A A E N v b m Z p Z y 9 Q Y W N r Y W d l L n h t b F B L A Q I t A B Q A A g A I A I a s c V o P y u m r p A A A A O k A A A A T A A A A A A A A A A A A A A A A A P I A A A B b Q 2 9 u d G V u d F 9 U e X B l c 1 0 u e G 1 s U E s B A i 0 A F A A C A A g A h q x x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x b 8 X c f s 8 l F u Q G L G o j v F F g A A A A A A g A A A A A A E G Y A A A A B A A A g A A A A / s N r W O / w K 6 y g i R V g d e C X M 4 5 Y w 5 h e Q o A 5 v r J 9 h 8 i D z N E A A A A A D o A A A A A C A A A g A A A A 9 c 7 S R l S 4 x n Q h m I 7 H k x c 2 X F R F C 8 v L h 4 b h L b T d S 3 Q V b U 1 Q A A A A 2 T X / c i s h / m q Y j C o g 0 5 K A g K d D 4 4 + H y e J H R c 7 p p r m w G 7 h d U 8 g K G d h f J J W S T 9 L R t 1 0 e 9 7 r K C d M G B P Q K k p S D r M L / P q c x D l z R Q A Z p Z L l O m c M 1 k q Z A A A A A D 7 6 a n r 4 T X h q c O Q c J V Y q p N P K / n d p 4 u w u A L Q X 0 v b H e Z Z F 7 1 j S v i D N U D U e z 8 C L E C Q w 3 d x 9 I t U x B A 2 S B y B k C x d s N U A = = < / D a t a M a s h u p > 
</file>

<file path=customXml/itemProps1.xml><?xml version="1.0" encoding="utf-8"?>
<ds:datastoreItem xmlns:ds="http://schemas.openxmlformats.org/officeDocument/2006/customXml" ds:itemID="{8D9A94A0-8636-4FB1-8708-C63CFD66A6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EC</vt:lpstr>
      <vt:lpstr>Daten</vt:lpstr>
      <vt:lpstr>_25.07.24</vt:lpstr>
      <vt:lpstr>Ankunfft_Arrival</vt:lpstr>
      <vt:lpstr>EC!Drucktitel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Linnebacher</dc:creator>
  <cp:lastModifiedBy>TU-Pseudonym 0496894308489017</cp:lastModifiedBy>
  <dcterms:created xsi:type="dcterms:W3CDTF">2023-06-21T08:52:46Z</dcterms:created>
  <dcterms:modified xsi:type="dcterms:W3CDTF">2025-03-17T20:39:40Z</dcterms:modified>
</cp:coreProperties>
</file>