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.lebioda\Downloads\"/>
    </mc:Choice>
  </mc:AlternateContent>
  <xr:revisionPtr revIDLastSave="0" documentId="8_{CE8A1A47-6B47-4024-BAF0-C5A80DD15680}" xr6:coauthVersionLast="47" xr6:coauthVersionMax="47" xr10:uidLastSave="{00000000-0000-0000-0000-000000000000}"/>
  <workbookProtection workbookAlgorithmName="SHA-512" workbookHashValue="A9CePW7HUARaewilmQstyEmzQPd54Gdd/N3M2Mg3N+b5WXsffDTqZgoubNfjMfVzJYeQ9vp3nKF9WDP/LzIXeA==" workbookSaltValue="3zylRiJgBC010CzZop98ZQ==" workbookSpinCount="100000" lockStructure="1"/>
  <bookViews>
    <workbookView xWindow="-108" yWindow="-108" windowWidth="23256" windowHeight="12456" tabRatio="749" activeTab="1" xr2:uid="{00000000-000D-0000-FFFF-FFFF00000000}"/>
  </bookViews>
  <sheets>
    <sheet name="1. Summary" sheetId="1" r:id="rId1"/>
    <sheet name="2. Hotel" sheetId="2" r:id="rId2"/>
    <sheet name="3. Non official accomodation" sheetId="3" r:id="rId3"/>
    <sheet name="4. Meals Form " sheetId="4" r:id="rId4"/>
    <sheet name="Payment summary" sheetId="5" r:id="rId5"/>
    <sheet name="Listy rozwijane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3" l="1"/>
  <c r="E19" i="3"/>
  <c r="P1" i="6" a="1"/>
  <c r="P3" i="6" s="1"/>
  <c r="C24" i="5"/>
  <c r="D24" i="5" s="1"/>
  <c r="C23" i="5"/>
  <c r="D23" i="5" s="1"/>
  <c r="C22" i="5"/>
  <c r="D22" i="5" s="1"/>
  <c r="H17" i="5" a="1"/>
  <c r="H17" i="5" s="1"/>
  <c r="I17" i="5" s="1"/>
  <c r="C17" i="5" a="1"/>
  <c r="C17" i="5" s="1"/>
  <c r="D17" i="5" s="1"/>
  <c r="H16" i="5" a="1"/>
  <c r="H16" i="5" s="1"/>
  <c r="I16" i="5" s="1"/>
  <c r="C16" i="5" a="1"/>
  <c r="C16" i="5" s="1"/>
  <c r="D16" i="5" s="1"/>
  <c r="H15" i="5" a="1"/>
  <c r="H15" i="5" s="1"/>
  <c r="I15" i="5" s="1"/>
  <c r="C15" i="5" a="1"/>
  <c r="C15" i="5" s="1"/>
  <c r="D15" i="5" s="1"/>
  <c r="AA49" i="4"/>
  <c r="Z49" i="4"/>
  <c r="Y49" i="4"/>
  <c r="X49" i="4"/>
  <c r="W49" i="4"/>
  <c r="V49" i="4"/>
  <c r="U49" i="4"/>
  <c r="T49" i="4"/>
  <c r="S49" i="4"/>
  <c r="AA48" i="4"/>
  <c r="Z48" i="4"/>
  <c r="Y48" i="4"/>
  <c r="X48" i="4"/>
  <c r="W48" i="4"/>
  <c r="V48" i="4"/>
  <c r="U48" i="4"/>
  <c r="T48" i="4"/>
  <c r="S48" i="4"/>
  <c r="AA47" i="4"/>
  <c r="Z47" i="4"/>
  <c r="Y47" i="4"/>
  <c r="X47" i="4"/>
  <c r="W47" i="4"/>
  <c r="V47" i="4"/>
  <c r="U47" i="4"/>
  <c r="T47" i="4"/>
  <c r="S47" i="4"/>
  <c r="AA46" i="4"/>
  <c r="Z46" i="4"/>
  <c r="Y46" i="4"/>
  <c r="X46" i="4"/>
  <c r="W46" i="4"/>
  <c r="V46" i="4"/>
  <c r="U46" i="4"/>
  <c r="T46" i="4"/>
  <c r="S46" i="4"/>
  <c r="AA45" i="4"/>
  <c r="Z45" i="4"/>
  <c r="Y45" i="4"/>
  <c r="X45" i="4"/>
  <c r="W45" i="4"/>
  <c r="V45" i="4"/>
  <c r="U45" i="4"/>
  <c r="T45" i="4"/>
  <c r="S45" i="4"/>
  <c r="AA44" i="4"/>
  <c r="Z44" i="4"/>
  <c r="Y44" i="4"/>
  <c r="X44" i="4"/>
  <c r="W44" i="4"/>
  <c r="V44" i="4"/>
  <c r="U44" i="4"/>
  <c r="T44" i="4"/>
  <c r="S44" i="4"/>
  <c r="AA43" i="4"/>
  <c r="Z43" i="4"/>
  <c r="Y43" i="4"/>
  <c r="X43" i="4"/>
  <c r="W43" i="4"/>
  <c r="V43" i="4"/>
  <c r="U43" i="4"/>
  <c r="T43" i="4"/>
  <c r="S43" i="4"/>
  <c r="AA42" i="4"/>
  <c r="Z42" i="4"/>
  <c r="Y42" i="4"/>
  <c r="X42" i="4"/>
  <c r="W42" i="4"/>
  <c r="V42" i="4"/>
  <c r="U42" i="4"/>
  <c r="T42" i="4"/>
  <c r="S42" i="4"/>
  <c r="AA41" i="4"/>
  <c r="Z41" i="4"/>
  <c r="Y41" i="4"/>
  <c r="X41" i="4"/>
  <c r="W41" i="4"/>
  <c r="V41" i="4"/>
  <c r="U41" i="4"/>
  <c r="T41" i="4"/>
  <c r="S41" i="4"/>
  <c r="AA40" i="4"/>
  <c r="Z40" i="4"/>
  <c r="Y40" i="4"/>
  <c r="X40" i="4"/>
  <c r="W40" i="4"/>
  <c r="V40" i="4"/>
  <c r="U40" i="4"/>
  <c r="T40" i="4"/>
  <c r="S40" i="4"/>
  <c r="AA39" i="4"/>
  <c r="Z39" i="4"/>
  <c r="Y39" i="4"/>
  <c r="X39" i="4"/>
  <c r="W39" i="4"/>
  <c r="V39" i="4"/>
  <c r="U39" i="4"/>
  <c r="T39" i="4"/>
  <c r="S39" i="4"/>
  <c r="AA38" i="4"/>
  <c r="Z38" i="4"/>
  <c r="Y38" i="4"/>
  <c r="X38" i="4"/>
  <c r="W38" i="4"/>
  <c r="V38" i="4"/>
  <c r="U38" i="4"/>
  <c r="T38" i="4"/>
  <c r="S38" i="4"/>
  <c r="AA37" i="4"/>
  <c r="Z37" i="4"/>
  <c r="Y37" i="4"/>
  <c r="X37" i="4"/>
  <c r="W37" i="4"/>
  <c r="V37" i="4"/>
  <c r="U37" i="4"/>
  <c r="T37" i="4"/>
  <c r="S37" i="4"/>
  <c r="AA36" i="4"/>
  <c r="Z36" i="4"/>
  <c r="Y36" i="4"/>
  <c r="X36" i="4"/>
  <c r="W36" i="4"/>
  <c r="V36" i="4"/>
  <c r="U36" i="4"/>
  <c r="T36" i="4"/>
  <c r="S36" i="4"/>
  <c r="AA35" i="4"/>
  <c r="Z35" i="4"/>
  <c r="Y35" i="4"/>
  <c r="X35" i="4"/>
  <c r="W35" i="4"/>
  <c r="V35" i="4"/>
  <c r="U35" i="4"/>
  <c r="T35" i="4"/>
  <c r="S35" i="4"/>
  <c r="AA34" i="4"/>
  <c r="Z34" i="4"/>
  <c r="Y34" i="4"/>
  <c r="X34" i="4"/>
  <c r="W34" i="4"/>
  <c r="V34" i="4"/>
  <c r="U34" i="4"/>
  <c r="T34" i="4"/>
  <c r="S34" i="4"/>
  <c r="AA33" i="4"/>
  <c r="Z33" i="4"/>
  <c r="Y33" i="4"/>
  <c r="X33" i="4"/>
  <c r="W33" i="4"/>
  <c r="V33" i="4"/>
  <c r="U33" i="4"/>
  <c r="T33" i="4"/>
  <c r="S33" i="4"/>
  <c r="AA32" i="4"/>
  <c r="Z32" i="4"/>
  <c r="Y32" i="4"/>
  <c r="X32" i="4"/>
  <c r="W32" i="4"/>
  <c r="V32" i="4"/>
  <c r="U32" i="4"/>
  <c r="T32" i="4"/>
  <c r="S32" i="4"/>
  <c r="AA31" i="4"/>
  <c r="Z31" i="4"/>
  <c r="Y31" i="4"/>
  <c r="X31" i="4"/>
  <c r="W31" i="4"/>
  <c r="V31" i="4"/>
  <c r="U31" i="4"/>
  <c r="T31" i="4"/>
  <c r="S31" i="4"/>
  <c r="AA30" i="4"/>
  <c r="Z30" i="4"/>
  <c r="Y30" i="4"/>
  <c r="X30" i="4"/>
  <c r="W30" i="4"/>
  <c r="V30" i="4"/>
  <c r="U30" i="4"/>
  <c r="T30" i="4"/>
  <c r="S30" i="4"/>
  <c r="AA29" i="4"/>
  <c r="Z29" i="4"/>
  <c r="Y29" i="4"/>
  <c r="X29" i="4"/>
  <c r="W29" i="4"/>
  <c r="V29" i="4"/>
  <c r="U29" i="4"/>
  <c r="T29" i="4"/>
  <c r="S29" i="4"/>
  <c r="AA28" i="4"/>
  <c r="Z28" i="4"/>
  <c r="Y28" i="4"/>
  <c r="X28" i="4"/>
  <c r="W28" i="4"/>
  <c r="V28" i="4"/>
  <c r="U28" i="4"/>
  <c r="T28" i="4"/>
  <c r="S28" i="4"/>
  <c r="AA27" i="4"/>
  <c r="Z27" i="4"/>
  <c r="Y27" i="4"/>
  <c r="X27" i="4"/>
  <c r="W27" i="4"/>
  <c r="V27" i="4"/>
  <c r="U27" i="4"/>
  <c r="T27" i="4"/>
  <c r="S27" i="4"/>
  <c r="AA26" i="4"/>
  <c r="Z26" i="4"/>
  <c r="Y26" i="4"/>
  <c r="X26" i="4"/>
  <c r="W26" i="4"/>
  <c r="V26" i="4"/>
  <c r="U26" i="4"/>
  <c r="T26" i="4"/>
  <c r="S26" i="4"/>
  <c r="AA25" i="4"/>
  <c r="Z25" i="4"/>
  <c r="Y25" i="4"/>
  <c r="X25" i="4"/>
  <c r="W25" i="4"/>
  <c r="V25" i="4"/>
  <c r="U25" i="4"/>
  <c r="T25" i="4"/>
  <c r="S25" i="4"/>
  <c r="AA24" i="4"/>
  <c r="Z24" i="4"/>
  <c r="Y24" i="4"/>
  <c r="X24" i="4"/>
  <c r="W24" i="4"/>
  <c r="V24" i="4"/>
  <c r="U24" i="4"/>
  <c r="T24" i="4"/>
  <c r="S24" i="4"/>
  <c r="AA23" i="4"/>
  <c r="Z23" i="4"/>
  <c r="Y23" i="4"/>
  <c r="X23" i="4"/>
  <c r="W23" i="4"/>
  <c r="V23" i="4"/>
  <c r="U23" i="4"/>
  <c r="T23" i="4"/>
  <c r="S23" i="4"/>
  <c r="H15" i="4"/>
  <c r="B15" i="4"/>
  <c r="H13" i="4"/>
  <c r="B13" i="4"/>
  <c r="H14" i="3"/>
  <c r="B14" i="3"/>
  <c r="H12" i="3"/>
  <c r="B12" i="3"/>
  <c r="AG47" i="2"/>
  <c r="AE47" i="2"/>
  <c r="AD47" i="2"/>
  <c r="AC47" i="2"/>
  <c r="AB47" i="2"/>
  <c r="AA47" i="2"/>
  <c r="X47" i="2"/>
  <c r="AF47" i="2" s="1"/>
  <c r="AG46" i="2"/>
  <c r="AF46" i="2"/>
  <c r="AE46" i="2"/>
  <c r="AD46" i="2"/>
  <c r="AC46" i="2"/>
  <c r="AB46" i="2"/>
  <c r="AA46" i="2"/>
  <c r="X46" i="2"/>
  <c r="AG45" i="2"/>
  <c r="AE45" i="2"/>
  <c r="AD45" i="2"/>
  <c r="AC45" i="2"/>
  <c r="AB45" i="2"/>
  <c r="AA45" i="2"/>
  <c r="X45" i="2"/>
  <c r="AF45" i="2" s="1"/>
  <c r="AG44" i="2"/>
  <c r="AF44" i="2"/>
  <c r="AE44" i="2"/>
  <c r="AD44" i="2"/>
  <c r="AC44" i="2"/>
  <c r="AB44" i="2"/>
  <c r="AA44" i="2"/>
  <c r="X44" i="2"/>
  <c r="AG43" i="2"/>
  <c r="AF43" i="2"/>
  <c r="AE43" i="2"/>
  <c r="AD43" i="2"/>
  <c r="AC43" i="2"/>
  <c r="AB43" i="2"/>
  <c r="AA43" i="2"/>
  <c r="X43" i="2"/>
  <c r="AG42" i="2"/>
  <c r="AE42" i="2"/>
  <c r="AD42" i="2"/>
  <c r="AC42" i="2"/>
  <c r="AB42" i="2"/>
  <c r="AA42" i="2"/>
  <c r="X42" i="2"/>
  <c r="AF42" i="2" s="1"/>
  <c r="AG41" i="2"/>
  <c r="AF41" i="2"/>
  <c r="AE41" i="2"/>
  <c r="AD41" i="2"/>
  <c r="AC41" i="2"/>
  <c r="AB41" i="2"/>
  <c r="AA41" i="2"/>
  <c r="Y41" i="2" s="1"/>
  <c r="X41" i="2"/>
  <c r="AG40" i="2"/>
  <c r="AF40" i="2"/>
  <c r="AE40" i="2"/>
  <c r="AD40" i="2"/>
  <c r="AC40" i="2"/>
  <c r="AB40" i="2"/>
  <c r="AA40" i="2"/>
  <c r="X40" i="2"/>
  <c r="AG39" i="2"/>
  <c r="AE39" i="2"/>
  <c r="AD39" i="2"/>
  <c r="AC39" i="2"/>
  <c r="AB39" i="2"/>
  <c r="AA39" i="2"/>
  <c r="X39" i="2"/>
  <c r="AF39" i="2" s="1"/>
  <c r="AG38" i="2"/>
  <c r="AF38" i="2"/>
  <c r="AE38" i="2"/>
  <c r="AD38" i="2"/>
  <c r="AC38" i="2"/>
  <c r="AB38" i="2"/>
  <c r="AA38" i="2"/>
  <c r="X38" i="2"/>
  <c r="AG37" i="2"/>
  <c r="AE37" i="2"/>
  <c r="AD37" i="2"/>
  <c r="AC37" i="2"/>
  <c r="AB37" i="2"/>
  <c r="AA37" i="2"/>
  <c r="X37" i="2"/>
  <c r="AF37" i="2" s="1"/>
  <c r="AG36" i="2"/>
  <c r="AF36" i="2"/>
  <c r="AE36" i="2"/>
  <c r="AD36" i="2"/>
  <c r="AC36" i="2"/>
  <c r="AB36" i="2"/>
  <c r="AA36" i="2"/>
  <c r="X36" i="2"/>
  <c r="AG35" i="2"/>
  <c r="AF35" i="2"/>
  <c r="AE35" i="2"/>
  <c r="AD35" i="2"/>
  <c r="AC35" i="2"/>
  <c r="AB35" i="2"/>
  <c r="AA35" i="2"/>
  <c r="Y35" i="2" s="1"/>
  <c r="X35" i="2"/>
  <c r="AG34" i="2"/>
  <c r="AE34" i="2"/>
  <c r="AD34" i="2"/>
  <c r="AC34" i="2"/>
  <c r="AB34" i="2"/>
  <c r="AA34" i="2"/>
  <c r="X34" i="2"/>
  <c r="AF34" i="2" s="1"/>
  <c r="Y34" i="2" s="1"/>
  <c r="AG33" i="2"/>
  <c r="AF33" i="2"/>
  <c r="AE33" i="2"/>
  <c r="AD33" i="2"/>
  <c r="AC33" i="2"/>
  <c r="AB33" i="2"/>
  <c r="AA33" i="2"/>
  <c r="Y33" i="2"/>
  <c r="X33" i="2"/>
  <c r="AG32" i="2"/>
  <c r="AF32" i="2"/>
  <c r="AE32" i="2"/>
  <c r="AD32" i="2"/>
  <c r="AC32" i="2"/>
  <c r="AB32" i="2"/>
  <c r="AA32" i="2"/>
  <c r="Y32" i="2" s="1"/>
  <c r="X32" i="2"/>
  <c r="AG31" i="2"/>
  <c r="AE31" i="2"/>
  <c r="AD31" i="2"/>
  <c r="AC31" i="2"/>
  <c r="AB31" i="2"/>
  <c r="Y31" i="2" s="1"/>
  <c r="AA31" i="2"/>
  <c r="X31" i="2"/>
  <c r="AF31" i="2" s="1"/>
  <c r="AG30" i="2"/>
  <c r="AF30" i="2"/>
  <c r="AE30" i="2"/>
  <c r="AD30" i="2"/>
  <c r="AC30" i="2"/>
  <c r="AB30" i="2"/>
  <c r="AA30" i="2"/>
  <c r="X30" i="2"/>
  <c r="AG29" i="2"/>
  <c r="AE29" i="2"/>
  <c r="AD29" i="2"/>
  <c r="AC29" i="2"/>
  <c r="AB29" i="2"/>
  <c r="AA29" i="2"/>
  <c r="Y29" i="2" s="1"/>
  <c r="X29" i="2"/>
  <c r="AF29" i="2" s="1"/>
  <c r="AG28" i="2"/>
  <c r="AF28" i="2"/>
  <c r="AE28" i="2"/>
  <c r="AD28" i="2"/>
  <c r="AC28" i="2"/>
  <c r="AB28" i="2"/>
  <c r="Y28" i="2" s="1"/>
  <c r="AA28" i="2"/>
  <c r="X28" i="2"/>
  <c r="AG27" i="2"/>
  <c r="AF27" i="2"/>
  <c r="AE27" i="2"/>
  <c r="AD27" i="2"/>
  <c r="AC27" i="2"/>
  <c r="AB27" i="2"/>
  <c r="AA27" i="2"/>
  <c r="Y27" i="2" s="1"/>
  <c r="X27" i="2"/>
  <c r="AG26" i="2"/>
  <c r="AE26" i="2"/>
  <c r="AD26" i="2"/>
  <c r="AC26" i="2"/>
  <c r="AB26" i="2"/>
  <c r="AA26" i="2"/>
  <c r="X26" i="2"/>
  <c r="AF26" i="2" s="1"/>
  <c r="Y26" i="2" s="1"/>
  <c r="AG25" i="2"/>
  <c r="AF25" i="2"/>
  <c r="AE25" i="2"/>
  <c r="AD25" i="2"/>
  <c r="AC25" i="2"/>
  <c r="AB25" i="2"/>
  <c r="AA25" i="2"/>
  <c r="Y25" i="2"/>
  <c r="X25" i="2"/>
  <c r="AG24" i="2"/>
  <c r="AF24" i="2"/>
  <c r="AE24" i="2"/>
  <c r="AD24" i="2"/>
  <c r="AC24" i="2"/>
  <c r="AB24" i="2"/>
  <c r="AA24" i="2"/>
  <c r="Y24" i="2" s="1"/>
  <c r="X24" i="2"/>
  <c r="AG23" i="2"/>
  <c r="AF23" i="2"/>
  <c r="AE23" i="2"/>
  <c r="AD23" i="2"/>
  <c r="AC23" i="2"/>
  <c r="AB23" i="2"/>
  <c r="Y23" i="2" s="1"/>
  <c r="AA23" i="2"/>
  <c r="X23" i="2"/>
  <c r="AG22" i="2"/>
  <c r="AE22" i="2"/>
  <c r="AD22" i="2"/>
  <c r="AC22" i="2"/>
  <c r="Y22" i="2" s="1"/>
  <c r="AB22" i="2"/>
  <c r="AA22" i="2"/>
  <c r="X22" i="2"/>
  <c r="AF22" i="2" s="1"/>
  <c r="AG21" i="2"/>
  <c r="AF21" i="2"/>
  <c r="AE21" i="2"/>
  <c r="AD21" i="2"/>
  <c r="AC21" i="2"/>
  <c r="AB21" i="2"/>
  <c r="AA21" i="2"/>
  <c r="Y21" i="2" s="1"/>
  <c r="X21" i="2"/>
  <c r="H14" i="2"/>
  <c r="B14" i="2"/>
  <c r="H12" i="2"/>
  <c r="B12" i="2"/>
  <c r="Y30" i="2" l="1"/>
  <c r="E27" i="5"/>
  <c r="Y40" i="2"/>
  <c r="Y42" i="2"/>
  <c r="Y43" i="2"/>
  <c r="Y46" i="2"/>
  <c r="Y36" i="2"/>
  <c r="Y38" i="2"/>
  <c r="E22" i="5"/>
  <c r="Y44" i="2"/>
  <c r="J15" i="5"/>
  <c r="Q28" i="4"/>
  <c r="Q36" i="4"/>
  <c r="Q44" i="4"/>
  <c r="Q31" i="4"/>
  <c r="Q39" i="4"/>
  <c r="Q47" i="4"/>
  <c r="Q23" i="4"/>
  <c r="Q30" i="4"/>
  <c r="Q33" i="4"/>
  <c r="Q38" i="4"/>
  <c r="Q41" i="4"/>
  <c r="Q46" i="4"/>
  <c r="Q49" i="4"/>
  <c r="Q25" i="4"/>
  <c r="Q26" i="4"/>
  <c r="Q29" i="4"/>
  <c r="Q34" i="4"/>
  <c r="Q37" i="4"/>
  <c r="Q42" i="4"/>
  <c r="Q45" i="4"/>
  <c r="Q27" i="4"/>
  <c r="Q32" i="4"/>
  <c r="Q35" i="4"/>
  <c r="Q40" i="4"/>
  <c r="Q43" i="4"/>
  <c r="Q48" i="4"/>
  <c r="Q24" i="4"/>
  <c r="Y45" i="2"/>
  <c r="Y47" i="2"/>
  <c r="E15" i="5"/>
  <c r="Y37" i="2"/>
  <c r="Y39" i="2"/>
  <c r="P1" i="6"/>
  <c r="P2" i="6"/>
  <c r="G21" i="5" l="1"/>
</calcChain>
</file>

<file path=xl/sharedStrings.xml><?xml version="1.0" encoding="utf-8"?>
<sst xmlns="http://schemas.openxmlformats.org/spreadsheetml/2006/main" count="250" uniqueCount="132">
  <si>
    <t>Federation Name:</t>
  </si>
  <si>
    <t>Agenda</t>
  </si>
  <si>
    <t>1. Summary - obligatory</t>
  </si>
  <si>
    <t xml:space="preserve">Email: </t>
  </si>
  <si>
    <t>Contact Person:</t>
  </si>
  <si>
    <t>Phone:</t>
  </si>
  <si>
    <t>Federation Address:*</t>
  </si>
  <si>
    <t>*optional</t>
  </si>
  <si>
    <t>Please fill this cells</t>
  </si>
  <si>
    <t>Hotel Reservation form</t>
  </si>
  <si>
    <r>
      <rPr>
        <b/>
        <sz val="22"/>
        <color rgb="FF000000"/>
        <rFont val="Aptos Narrow"/>
        <family val="2"/>
        <charset val="1"/>
      </rPr>
      <t xml:space="preserve">European Open Men &amp; Women 2025
Warsaw - Poland
</t>
    </r>
    <r>
      <rPr>
        <b/>
        <sz val="22"/>
        <color rgb="FF0070C0"/>
        <rFont val="Aptos Narrow"/>
        <family val="2"/>
        <charset val="1"/>
      </rPr>
      <t>HOTEL</t>
    </r>
  </si>
  <si>
    <t>Return before to: 24.01.2025</t>
  </si>
  <si>
    <t>Polski Związek Judo</t>
  </si>
  <si>
    <t>registration@pzjudo.pl</t>
  </si>
  <si>
    <r>
      <rPr>
        <sz val="11"/>
        <color rgb="FF000000"/>
        <rFont val="Aptos Narrow"/>
        <charset val="1"/>
      </rPr>
      <t xml:space="preserve">Hotel 
</t>
    </r>
    <r>
      <rPr>
        <sz val="11"/>
        <color rgb="FFFF0000"/>
        <rFont val="Aptos Narrow"/>
        <charset val="1"/>
      </rPr>
      <t>Competition B&amp;B per person/night</t>
    </r>
  </si>
  <si>
    <t>Single</t>
  </si>
  <si>
    <t>Twin</t>
  </si>
  <si>
    <t>Triple</t>
  </si>
  <si>
    <t>KAT. A</t>
  </si>
  <si>
    <t>Hotel Arche Krakowska</t>
  </si>
  <si>
    <t>KAT.B</t>
  </si>
  <si>
    <t>Hotel Arche Geodezyjna</t>
  </si>
  <si>
    <t>Contact Information</t>
  </si>
  <si>
    <t>Federation name:</t>
  </si>
  <si>
    <t>No.</t>
  </si>
  <si>
    <r>
      <rPr>
        <b/>
        <sz val="11"/>
        <color rgb="FF000000"/>
        <rFont val="Aptos Narrow"/>
        <charset val="1"/>
      </rPr>
      <t xml:space="preserve">Given name(s)
</t>
    </r>
    <r>
      <rPr>
        <b/>
        <sz val="8"/>
        <color rgb="FFFF0000"/>
        <rFont val="Aptos Narrow"/>
        <charset val="1"/>
      </rPr>
      <t>please fill this cells</t>
    </r>
  </si>
  <si>
    <t>Surname(s)</t>
  </si>
  <si>
    <t>Sex</t>
  </si>
  <si>
    <t>Weight Category or 
Function</t>
  </si>
  <si>
    <t>TRAVEL INFORMATION</t>
  </si>
  <si>
    <t>TRANSFER</t>
  </si>
  <si>
    <r>
      <rPr>
        <b/>
        <sz val="11"/>
        <color rgb="FF000000"/>
        <rFont val="Aptos Narrow"/>
        <charset val="1"/>
      </rPr>
      <t xml:space="preserve">ACCOMODATION RESERVATION
</t>
    </r>
    <r>
      <rPr>
        <b/>
        <sz val="8"/>
        <color rgb="FFFF0000"/>
        <rFont val="Aptos Narrow"/>
        <charset val="1"/>
      </rPr>
      <t>Please choose first the category of Lodging</t>
    </r>
  </si>
  <si>
    <t>Total</t>
  </si>
  <si>
    <t>ARRIVAL</t>
  </si>
  <si>
    <t>DEPARTURE</t>
  </si>
  <si>
    <t>Lodging BB</t>
  </si>
  <si>
    <t>Days of Accomodation and type of room</t>
  </si>
  <si>
    <t>Entry Fee      100 EUR</t>
  </si>
  <si>
    <t>Date</t>
  </si>
  <si>
    <t>Time</t>
  </si>
  <si>
    <t>From</t>
  </si>
  <si>
    <t>To</t>
  </si>
  <si>
    <t>Flight Nr.</t>
  </si>
  <si>
    <t>transfer</t>
  </si>
  <si>
    <t>e.g.1</t>
  </si>
  <si>
    <t>Janusz</t>
  </si>
  <si>
    <t>Kowalski</t>
  </si>
  <si>
    <t>M</t>
  </si>
  <si>
    <t>Coach</t>
  </si>
  <si>
    <t>Munich</t>
  </si>
  <si>
    <t>Kraków</t>
  </si>
  <si>
    <t>AB 1234</t>
  </si>
  <si>
    <t>DE 4343</t>
  </si>
  <si>
    <t>Yes</t>
  </si>
  <si>
    <t>e.g.2</t>
  </si>
  <si>
    <t>Grażyna</t>
  </si>
  <si>
    <t>Nowak</t>
  </si>
  <si>
    <t>F</t>
  </si>
  <si>
    <t>-52 kg</t>
  </si>
  <si>
    <t>Paris</t>
  </si>
  <si>
    <t>Zamość</t>
  </si>
  <si>
    <t>CD 3456</t>
  </si>
  <si>
    <t>FR 4351</t>
  </si>
  <si>
    <t>No</t>
  </si>
  <si>
    <t>Non official accomodation</t>
  </si>
  <si>
    <t>Fee for each person</t>
  </si>
  <si>
    <t>Count</t>
  </si>
  <si>
    <t>Fee</t>
  </si>
  <si>
    <t>Athlets</t>
  </si>
  <si>
    <t>Other delegates*</t>
  </si>
  <si>
    <t>*Head of delegation, Coaches, Physios, Doctors,…</t>
  </si>
  <si>
    <t>MEALS</t>
  </si>
  <si>
    <t>HOTEL</t>
  </si>
  <si>
    <t>Venue</t>
  </si>
  <si>
    <t>Lunch</t>
  </si>
  <si>
    <t>Dinner</t>
  </si>
  <si>
    <t>Lunch in the Venue</t>
  </si>
  <si>
    <t>MEALS RESERVATION</t>
  </si>
  <si>
    <t>Lunch in the Hotel</t>
  </si>
  <si>
    <t>Category</t>
  </si>
  <si>
    <t>Amount</t>
  </si>
  <si>
    <t>Sum</t>
  </si>
  <si>
    <t>Total (with Entry Fee)</t>
  </si>
  <si>
    <t>Meals</t>
  </si>
  <si>
    <t>TOTAL</t>
  </si>
  <si>
    <t>Daty</t>
  </si>
  <si>
    <t>Hotele</t>
  </si>
  <si>
    <t>Hotele v2</t>
  </si>
  <si>
    <t>Pokoje</t>
  </si>
  <si>
    <t>Pokoje v2</t>
  </si>
  <si>
    <t>Yes/No</t>
  </si>
  <si>
    <t>Daty cd</t>
  </si>
  <si>
    <t>Hotel cat</t>
  </si>
  <si>
    <t>Hotel Ibis</t>
  </si>
  <si>
    <t>Single B&amp;B</t>
  </si>
  <si>
    <t xml:space="preserve"> -48 kg</t>
  </si>
  <si>
    <t>Hotel Ibis + 
Nutrition</t>
  </si>
  <si>
    <t>Hotel Szyndzielnia</t>
  </si>
  <si>
    <t>Single FB</t>
  </si>
  <si>
    <t xml:space="preserve"> -52 kg</t>
  </si>
  <si>
    <t>Double B&amp;B</t>
  </si>
  <si>
    <t xml:space="preserve"> -57 kg</t>
  </si>
  <si>
    <t>Hotel Szyndzielnia + Nutrition</t>
  </si>
  <si>
    <t>Double FB</t>
  </si>
  <si>
    <t xml:space="preserve"> -63 kg</t>
  </si>
  <si>
    <t>Triple B&amp;B</t>
  </si>
  <si>
    <t xml:space="preserve"> -70 kg</t>
  </si>
  <si>
    <t>Triple FB</t>
  </si>
  <si>
    <t xml:space="preserve"> -78 kg</t>
  </si>
  <si>
    <t xml:space="preserve"> +78 kg</t>
  </si>
  <si>
    <t xml:space="preserve"> -60 kg</t>
  </si>
  <si>
    <t xml:space="preserve"> -66 kg</t>
  </si>
  <si>
    <t xml:space="preserve"> -73 kg</t>
  </si>
  <si>
    <t xml:space="preserve"> -81 kg</t>
  </si>
  <si>
    <t xml:space="preserve"> -90 kg</t>
  </si>
  <si>
    <t>12 do 18 listopada</t>
  </si>
  <si>
    <t xml:space="preserve"> -100 kg</t>
  </si>
  <si>
    <t xml:space="preserve"> +100 kg</t>
  </si>
  <si>
    <t>Official</t>
  </si>
  <si>
    <t>15,16,17</t>
  </si>
  <si>
    <t>Referee</t>
  </si>
  <si>
    <t>Medic</t>
  </si>
  <si>
    <t>reszta hotel</t>
  </si>
  <si>
    <t>Press</t>
  </si>
  <si>
    <t>dinner codziennie w hotelu</t>
  </si>
  <si>
    <t>pzjudobb2024</t>
  </si>
  <si>
    <t>Gromana Piła</t>
  </si>
  <si>
    <r>
      <t xml:space="preserve">European Open Men &amp; Women 2025
Warsaw - Poland
</t>
    </r>
    <r>
      <rPr>
        <b/>
        <sz val="22"/>
        <color rgb="FF0070C0"/>
        <rFont val="Aptos Narrow"/>
        <family val="2"/>
        <charset val="1"/>
      </rPr>
      <t>MEALS</t>
    </r>
  </si>
  <si>
    <t>2. Hotel</t>
  </si>
  <si>
    <t>3. Non official accomodation</t>
  </si>
  <si>
    <t>4. Meals Form</t>
  </si>
  <si>
    <t>+entry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</si>
</sst>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EUR]"/>
    <numFmt numFmtId="165" formatCode="yyyy\-mm\-dd"/>
    <numFmt numFmtId="166" formatCode="h:mm;@"/>
    <numFmt numFmtId="167" formatCode="#,##0.00\ [$zł-415];[Red]\-#,##0.00\ [$zł-415]"/>
  </numFmts>
  <fonts count="25" x14ac:knownFonts="1">
    <font>
      <sz val="11"/>
      <color rgb="FF000000"/>
      <name val="Aptos Narrow"/>
      <family val="2"/>
      <charset val="1"/>
    </font>
    <font>
      <b/>
      <sz val="20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b/>
      <sz val="12"/>
      <color rgb="FF000000"/>
      <name val="Aptos Narrow"/>
      <family val="2"/>
      <charset val="1"/>
    </font>
    <font>
      <b/>
      <sz val="24"/>
      <color rgb="FFFF0000"/>
      <name val="Aptos Narrow"/>
      <family val="2"/>
      <charset val="1"/>
    </font>
    <font>
      <b/>
      <sz val="11"/>
      <color rgb="FFFF0000"/>
      <name val="Aptos Narrow"/>
      <family val="2"/>
      <charset val="1"/>
    </font>
    <font>
      <b/>
      <u/>
      <sz val="16"/>
      <color rgb="FF000000"/>
      <name val="Aptos Narrow"/>
      <charset val="1"/>
    </font>
    <font>
      <b/>
      <sz val="22"/>
      <color rgb="FF000000"/>
      <name val="Aptos Narrow"/>
      <family val="2"/>
      <charset val="1"/>
    </font>
    <font>
      <b/>
      <sz val="22"/>
      <color rgb="FF0070C0"/>
      <name val="Aptos Narrow"/>
      <family val="2"/>
      <charset val="1"/>
    </font>
    <font>
      <b/>
      <sz val="14"/>
      <color rgb="FF700000"/>
      <name val="Aptos Narrow"/>
      <family val="2"/>
      <charset val="1"/>
    </font>
    <font>
      <u/>
      <sz val="11"/>
      <color rgb="FF467886"/>
      <name val="Aptos Narrow"/>
      <family val="2"/>
      <charset val="1"/>
    </font>
    <font>
      <sz val="11"/>
      <color rgb="FF000000"/>
      <name val="Aptos Narrow"/>
      <charset val="1"/>
    </font>
    <font>
      <sz val="11"/>
      <color rgb="FFFF0000"/>
      <name val="Aptos Narrow"/>
      <charset val="1"/>
    </font>
    <font>
      <sz val="12"/>
      <color rgb="FF000000"/>
      <name val="Aptos Narrow"/>
      <family val="2"/>
      <charset val="1"/>
    </font>
    <font>
      <sz val="8"/>
      <color rgb="FF000000"/>
      <name val="Aptos Narrow"/>
      <family val="2"/>
      <charset val="1"/>
    </font>
    <font>
      <b/>
      <sz val="11"/>
      <color rgb="FF000000"/>
      <name val="Aptos Narrow"/>
      <charset val="1"/>
    </font>
    <font>
      <b/>
      <sz val="8"/>
      <color rgb="FFFF0000"/>
      <name val="Aptos Narrow"/>
      <charset val="1"/>
    </font>
    <font>
      <b/>
      <sz val="9"/>
      <color rgb="FF000000"/>
      <name val="Aptos Narrow"/>
      <family val="2"/>
      <charset val="1"/>
    </font>
    <font>
      <b/>
      <sz val="8"/>
      <color rgb="FF000000"/>
      <name val="Aptos Narrow"/>
      <charset val="1"/>
    </font>
    <font>
      <i/>
      <sz val="10"/>
      <color rgb="FF000000"/>
      <name val="Aptos Narrow"/>
      <family val="2"/>
      <charset val="1"/>
    </font>
    <font>
      <sz val="16"/>
      <color rgb="FF000000"/>
      <name val="Aptos Narrow"/>
      <family val="2"/>
      <charset val="1"/>
    </font>
    <font>
      <sz val="10"/>
      <color rgb="FF000000"/>
      <name val="Aptos Narrow"/>
      <family val="2"/>
      <charset val="1"/>
    </font>
    <font>
      <sz val="9"/>
      <color rgb="FF000000"/>
      <name val="Aptos Narrow"/>
      <charset val="1"/>
    </font>
    <font>
      <sz val="9"/>
      <color rgb="FF000000"/>
      <name val="Aptos Narrow"/>
      <family val="2"/>
      <charset val="1"/>
    </font>
    <font>
      <b/>
      <sz val="24"/>
      <color rgb="FF000000"/>
      <name val="Aptos Narrow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CEDFB"/>
      </patternFill>
    </fill>
    <fill>
      <patternFill patternType="solid">
        <fgColor rgb="FFFFC000"/>
        <bgColor rgb="FFFF9900"/>
      </patternFill>
    </fill>
    <fill>
      <patternFill patternType="solid">
        <fgColor rgb="FFF2A18F"/>
        <bgColor rgb="FFF2AA84"/>
      </patternFill>
    </fill>
    <fill>
      <patternFill patternType="solid">
        <fgColor rgb="FFFFFFD1"/>
        <bgColor rgb="FFFFFFFF"/>
      </patternFill>
    </fill>
    <fill>
      <patternFill patternType="solid">
        <fgColor rgb="FFD1D1D1"/>
        <bgColor rgb="FFD9D9D9"/>
      </patternFill>
    </fill>
    <fill>
      <patternFill patternType="solid">
        <fgColor rgb="FFE8E8E8"/>
        <bgColor rgb="FFEEEEEE"/>
      </patternFill>
    </fill>
    <fill>
      <patternFill patternType="solid">
        <fgColor rgb="FFFCEDFB"/>
        <bgColor rgb="FFEEEEEE"/>
      </patternFill>
    </fill>
    <fill>
      <patternFill patternType="solid">
        <fgColor rgb="FFA6CAEC"/>
        <bgColor rgb="FF96DCF8"/>
      </patternFill>
    </fill>
    <fill>
      <patternFill patternType="solid">
        <fgColor rgb="FFF2AA84"/>
        <bgColor rgb="FFF2A18F"/>
      </patternFill>
    </fill>
    <fill>
      <patternFill patternType="solid">
        <fgColor rgb="FFFBE3D6"/>
        <bgColor rgb="FFFAE3D6"/>
      </patternFill>
    </fill>
    <fill>
      <patternFill patternType="solid">
        <fgColor rgb="FFC1E5F5"/>
        <bgColor rgb="FFDCEAF7"/>
      </patternFill>
    </fill>
    <fill>
      <patternFill patternType="solid">
        <fgColor rgb="FFFAE3D6"/>
        <bgColor rgb="FFFBE3D6"/>
      </patternFill>
    </fill>
    <fill>
      <patternFill patternType="solid">
        <fgColor rgb="FFD9F2D0"/>
        <bgColor rgb="FFE8E8E8"/>
      </patternFill>
    </fill>
    <fill>
      <patternFill patternType="solid">
        <fgColor rgb="FFF2CFEE"/>
        <bgColor rgb="FFD9D9D9"/>
      </patternFill>
    </fill>
    <fill>
      <patternFill patternType="solid">
        <fgColor rgb="FFDCEAF7"/>
        <bgColor rgb="FFE8E8E8"/>
      </patternFill>
    </fill>
    <fill>
      <patternFill patternType="solid">
        <fgColor rgb="FF4E95D9"/>
        <bgColor rgb="FF467886"/>
      </patternFill>
    </fill>
    <fill>
      <patternFill patternType="solid">
        <fgColor rgb="FF96DCF8"/>
        <bgColor rgb="FFA6CAEC"/>
      </patternFill>
    </fill>
    <fill>
      <patternFill patternType="solid">
        <fgColor rgb="FFD9D9D9"/>
        <bgColor rgb="FFD1D1D1"/>
      </patternFill>
    </fill>
    <fill>
      <patternFill patternType="solid">
        <fgColor rgb="FFEEEEEE"/>
        <bgColor rgb="FFE8E8E8"/>
      </patternFill>
    </fill>
  </fills>
  <borders count="9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/>
      <bottom style="double">
        <color rgb="FFFFFFFF"/>
      </bottom>
      <diagonal/>
    </border>
    <border>
      <left/>
      <right/>
      <top style="thin">
        <color rgb="FFFFFFFF"/>
      </top>
      <bottom style="double">
        <color rgb="FFFFFFFF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rgb="FFFFFFFF"/>
      </top>
      <bottom/>
      <diagonal/>
    </border>
    <border>
      <left/>
      <right style="medium">
        <color auto="1"/>
      </right>
      <top/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/>
      <bottom style="double">
        <color rgb="FFFFFFF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319">
    <xf numFmtId="0" fontId="0" fillId="0" borderId="0" xfId="0"/>
    <xf numFmtId="0" fontId="0" fillId="2" borderId="11" xfId="0" applyFill="1" applyBorder="1" applyAlignment="1">
      <alignment horizontal="center"/>
    </xf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5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5" xfId="0" applyFont="1" applyFill="1" applyBorder="1"/>
    <xf numFmtId="0" fontId="5" fillId="2" borderId="0" xfId="0" applyFont="1" applyFill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Alignment="1">
      <alignment horizontal="left" vertical="center" wrapText="1"/>
    </xf>
    <xf numFmtId="0" fontId="6" fillId="2" borderId="10" xfId="0" applyFont="1" applyFill="1" applyBorder="1"/>
    <xf numFmtId="0" fontId="0" fillId="2" borderId="11" xfId="0" applyFill="1" applyBorder="1"/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/>
    <xf numFmtId="0" fontId="0" fillId="2" borderId="13" xfId="0" applyFill="1" applyBorder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14" xfId="0" applyFill="1" applyBorder="1"/>
    <xf numFmtId="0" fontId="10" fillId="0" borderId="0" xfId="1" applyBorder="1" applyProtection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0" borderId="19" xfId="0" applyBorder="1"/>
    <xf numFmtId="0" fontId="0" fillId="0" borderId="20" xfId="0" applyBorder="1"/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Alignment="1">
      <alignment horizontal="center"/>
    </xf>
    <xf numFmtId="0" fontId="0" fillId="0" borderId="26" xfId="0" applyBorder="1"/>
    <xf numFmtId="164" fontId="0" fillId="0" borderId="27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30" xfId="0" applyBorder="1"/>
    <xf numFmtId="164" fontId="0" fillId="0" borderId="3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14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0" fillId="2" borderId="35" xfId="0" applyFill="1" applyBorder="1"/>
    <xf numFmtId="0" fontId="0" fillId="2" borderId="36" xfId="0" applyFill="1" applyBorder="1"/>
    <xf numFmtId="165" fontId="0" fillId="2" borderId="0" xfId="0" applyNumberFormat="1" applyFill="1"/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165" fontId="19" fillId="8" borderId="47" xfId="0" applyNumberFormat="1" applyFont="1" applyFill="1" applyBorder="1" applyAlignment="1">
      <alignment horizontal="center" vertical="center"/>
    </xf>
    <xf numFmtId="165" fontId="19" fillId="8" borderId="31" xfId="0" applyNumberFormat="1" applyFont="1" applyFill="1" applyBorder="1" applyAlignment="1">
      <alignment horizontal="center" vertical="center"/>
    </xf>
    <xf numFmtId="165" fontId="19" fillId="8" borderId="32" xfId="0" applyNumberFormat="1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4" borderId="49" xfId="0" applyFont="1" applyFill="1" applyBorder="1"/>
    <xf numFmtId="0" fontId="19" fillId="0" borderId="49" xfId="0" applyFont="1" applyBorder="1"/>
    <xf numFmtId="0" fontId="19" fillId="9" borderId="49" xfId="0" applyFont="1" applyFill="1" applyBorder="1"/>
    <xf numFmtId="0" fontId="19" fillId="9" borderId="50" xfId="0" applyFont="1" applyFill="1" applyBorder="1" applyAlignment="1">
      <alignment horizontal="left" vertical="center" wrapText="1"/>
    </xf>
    <xf numFmtId="165" fontId="19" fillId="0" borderId="48" xfId="0" applyNumberFormat="1" applyFont="1" applyBorder="1"/>
    <xf numFmtId="166" fontId="19" fillId="0" borderId="49" xfId="0" applyNumberFormat="1" applyFont="1" applyBorder="1" applyAlignment="1">
      <alignment horizontal="center" vertical="center"/>
    </xf>
    <xf numFmtId="0" fontId="19" fillId="0" borderId="50" xfId="0" applyFont="1" applyBorder="1"/>
    <xf numFmtId="0" fontId="19" fillId="0" borderId="51" xfId="0" applyFont="1" applyBorder="1"/>
    <xf numFmtId="0" fontId="19" fillId="5" borderId="25" xfId="0" applyFont="1" applyFill="1" applyBorder="1" applyAlignment="1">
      <alignment horizontal="center" vertical="center"/>
    </xf>
    <xf numFmtId="0" fontId="19" fillId="7" borderId="40" xfId="0" applyFont="1" applyFill="1" applyBorder="1"/>
    <xf numFmtId="0" fontId="19" fillId="8" borderId="48" xfId="0" applyFont="1" applyFill="1" applyBorder="1" applyAlignment="1">
      <alignment horizontal="center" vertical="center"/>
    </xf>
    <xf numFmtId="0" fontId="19" fillId="8" borderId="49" xfId="0" applyFont="1" applyFill="1" applyBorder="1" applyAlignment="1">
      <alignment horizontal="center" vertical="center"/>
    </xf>
    <xf numFmtId="0" fontId="19" fillId="8" borderId="51" xfId="0" applyFont="1" applyFill="1" applyBorder="1" applyAlignment="1">
      <alignment horizontal="center" vertical="center"/>
    </xf>
    <xf numFmtId="0" fontId="19" fillId="8" borderId="52" xfId="0" applyFont="1" applyFill="1" applyBorder="1" applyAlignment="1">
      <alignment horizontal="center" vertical="center"/>
    </xf>
    <xf numFmtId="0" fontId="19" fillId="6" borderId="52" xfId="0" applyFont="1" applyFill="1" applyBorder="1" applyAlignment="1">
      <alignment horizontal="center"/>
    </xf>
    <xf numFmtId="0" fontId="0" fillId="2" borderId="53" xfId="0" applyFill="1" applyBorder="1"/>
    <xf numFmtId="0" fontId="19" fillId="0" borderId="47" xfId="0" applyFont="1" applyBorder="1" applyAlignment="1">
      <alignment horizontal="center" vertical="center"/>
    </xf>
    <xf numFmtId="0" fontId="19" fillId="4" borderId="31" xfId="0" applyFont="1" applyFill="1" applyBorder="1"/>
    <xf numFmtId="0" fontId="19" fillId="0" borderId="31" xfId="0" applyFont="1" applyBorder="1"/>
    <xf numFmtId="0" fontId="19" fillId="9" borderId="31" xfId="0" applyFont="1" applyFill="1" applyBorder="1"/>
    <xf numFmtId="0" fontId="19" fillId="9" borderId="54" xfId="0" applyFont="1" applyFill="1" applyBorder="1" applyAlignment="1">
      <alignment horizontal="left" vertical="center" wrapText="1"/>
    </xf>
    <xf numFmtId="165" fontId="19" fillId="0" borderId="47" xfId="0" applyNumberFormat="1" applyFont="1" applyBorder="1"/>
    <xf numFmtId="166" fontId="19" fillId="0" borderId="31" xfId="0" applyNumberFormat="1" applyFont="1" applyBorder="1" applyAlignment="1">
      <alignment horizontal="center" vertical="center"/>
    </xf>
    <xf numFmtId="0" fontId="19" fillId="0" borderId="54" xfId="0" applyFont="1" applyBorder="1"/>
    <xf numFmtId="0" fontId="19" fillId="0" borderId="32" xfId="0" applyFont="1" applyBorder="1"/>
    <xf numFmtId="0" fontId="19" fillId="5" borderId="55" xfId="0" applyFont="1" applyFill="1" applyBorder="1" applyAlignment="1">
      <alignment horizontal="center" vertical="center"/>
    </xf>
    <xf numFmtId="0" fontId="19" fillId="7" borderId="56" xfId="0" applyFont="1" applyFill="1" applyBorder="1"/>
    <xf numFmtId="0" fontId="19" fillId="8" borderId="47" xfId="0" applyFont="1" applyFill="1" applyBorder="1" applyAlignment="1">
      <alignment horizontal="center" vertical="center"/>
    </xf>
    <xf numFmtId="0" fontId="19" fillId="8" borderId="31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4" borderId="49" xfId="0" applyFill="1" applyBorder="1" applyProtection="1">
      <protection locked="0"/>
    </xf>
    <xf numFmtId="0" fontId="0" fillId="0" borderId="49" xfId="0" applyBorder="1" applyProtection="1">
      <protection locked="0"/>
    </xf>
    <xf numFmtId="0" fontId="0" fillId="9" borderId="49" xfId="0" applyFill="1" applyBorder="1" applyProtection="1">
      <protection locked="0"/>
    </xf>
    <xf numFmtId="0" fontId="0" fillId="9" borderId="50" xfId="0" applyFill="1" applyBorder="1" applyAlignment="1" applyProtection="1">
      <alignment horizontal="left" vertical="center" wrapText="1"/>
      <protection locked="0"/>
    </xf>
    <xf numFmtId="165" fontId="0" fillId="0" borderId="48" xfId="0" applyNumberFormat="1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7" borderId="40" xfId="0" applyFill="1" applyBorder="1" applyProtection="1">
      <protection locked="0"/>
    </xf>
    <xf numFmtId="0" fontId="0" fillId="8" borderId="57" xfId="0" applyFill="1" applyBorder="1" applyAlignment="1" applyProtection="1">
      <alignment horizontal="center" vertical="center"/>
      <protection locked="0"/>
    </xf>
    <xf numFmtId="0" fontId="0" fillId="8" borderId="27" xfId="0" applyFill="1" applyBorder="1" applyAlignment="1" applyProtection="1">
      <alignment horizontal="center" vertical="center"/>
      <protection locked="0"/>
    </xf>
    <xf numFmtId="0" fontId="0" fillId="8" borderId="58" xfId="0" applyFill="1" applyBorder="1" applyAlignment="1" applyProtection="1">
      <alignment horizontal="center" vertical="center"/>
      <protection locked="0"/>
    </xf>
    <xf numFmtId="0" fontId="19" fillId="8" borderId="25" xfId="0" applyFont="1" applyFill="1" applyBorder="1" applyAlignment="1">
      <alignment horizontal="center" vertical="center"/>
    </xf>
    <xf numFmtId="0" fontId="0" fillId="6" borderId="59" xfId="0" applyFill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4" borderId="53" xfId="0" applyFill="1" applyBorder="1" applyProtection="1">
      <protection locked="0"/>
    </xf>
    <xf numFmtId="0" fontId="0" fillId="0" borderId="53" xfId="0" applyBorder="1" applyProtection="1">
      <protection locked="0"/>
    </xf>
    <xf numFmtId="0" fontId="0" fillId="9" borderId="53" xfId="0" applyFill="1" applyBorder="1" applyProtection="1">
      <protection locked="0"/>
    </xf>
    <xf numFmtId="0" fontId="0" fillId="9" borderId="61" xfId="0" applyFill="1" applyBorder="1" applyAlignment="1" applyProtection="1">
      <alignment horizontal="left" vertical="center" wrapText="1"/>
      <protection locked="0"/>
    </xf>
    <xf numFmtId="165" fontId="0" fillId="0" borderId="60" xfId="0" applyNumberFormat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2" xfId="0" applyBorder="1" applyProtection="1">
      <protection locked="0"/>
    </xf>
    <xf numFmtId="0" fontId="0" fillId="5" borderId="63" xfId="0" applyFill="1" applyBorder="1" applyAlignment="1" applyProtection="1">
      <alignment horizontal="center" vertical="center"/>
      <protection locked="0"/>
    </xf>
    <xf numFmtId="0" fontId="0" fillId="7" borderId="64" xfId="0" applyFill="1" applyBorder="1" applyProtection="1">
      <protection locked="0"/>
    </xf>
    <xf numFmtId="0" fontId="0" fillId="8" borderId="60" xfId="0" applyFill="1" applyBorder="1" applyAlignment="1" applyProtection="1">
      <alignment horizontal="center" vertical="center"/>
      <protection locked="0"/>
    </xf>
    <xf numFmtId="0" fontId="0" fillId="8" borderId="53" xfId="0" applyFill="1" applyBorder="1" applyAlignment="1" applyProtection="1">
      <alignment horizontal="center" vertical="center"/>
      <protection locked="0"/>
    </xf>
    <xf numFmtId="0" fontId="0" fillId="8" borderId="61" xfId="0" applyFill="1" applyBorder="1" applyAlignment="1" applyProtection="1">
      <alignment horizontal="center" vertical="center"/>
      <protection locked="0"/>
    </xf>
    <xf numFmtId="0" fontId="19" fillId="8" borderId="63" xfId="0" applyFont="1" applyFill="1" applyBorder="1" applyAlignment="1">
      <alignment horizontal="center" vertical="center"/>
    </xf>
    <xf numFmtId="0" fontId="0" fillId="6" borderId="52" xfId="0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4" borderId="31" xfId="0" applyFill="1" applyBorder="1" applyProtection="1">
      <protection locked="0"/>
    </xf>
    <xf numFmtId="0" fontId="0" fillId="0" borderId="31" xfId="0" applyBorder="1" applyProtection="1">
      <protection locked="0"/>
    </xf>
    <xf numFmtId="0" fontId="0" fillId="9" borderId="31" xfId="0" applyFill="1" applyBorder="1" applyProtection="1">
      <protection locked="0"/>
    </xf>
    <xf numFmtId="0" fontId="0" fillId="9" borderId="54" xfId="0" applyFill="1" applyBorder="1" applyAlignment="1" applyProtection="1">
      <alignment horizontal="left" vertical="center" wrapText="1"/>
      <protection locked="0"/>
    </xf>
    <xf numFmtId="165" fontId="0" fillId="0" borderId="47" xfId="0" applyNumberFormat="1" applyBorder="1" applyProtection="1">
      <protection locked="0"/>
    </xf>
    <xf numFmtId="0" fontId="0" fillId="0" borderId="54" xfId="0" applyBorder="1" applyProtection="1">
      <protection locked="0"/>
    </xf>
    <xf numFmtId="0" fontId="0" fillId="0" borderId="32" xfId="0" applyBorder="1" applyProtection="1"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7" borderId="56" xfId="0" applyFill="1" applyBorder="1" applyProtection="1">
      <protection locked="0"/>
    </xf>
    <xf numFmtId="0" fontId="0" fillId="8" borderId="47" xfId="0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8" borderId="54" xfId="0" applyFill="1" applyBorder="1" applyAlignment="1" applyProtection="1">
      <alignment horizontal="center" vertical="center"/>
      <protection locked="0"/>
    </xf>
    <xf numFmtId="0" fontId="19" fillId="8" borderId="29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2" borderId="50" xfId="0" applyFill="1" applyBorder="1"/>
    <xf numFmtId="0" fontId="0" fillId="2" borderId="66" xfId="0" applyFill="1" applyBorder="1"/>
    <xf numFmtId="0" fontId="0" fillId="2" borderId="66" xfId="0" applyFill="1" applyBorder="1" applyAlignment="1">
      <alignment horizontal="left" vertical="center" wrapText="1"/>
    </xf>
    <xf numFmtId="0" fontId="0" fillId="2" borderId="67" xfId="0" applyFill="1" applyBorder="1"/>
    <xf numFmtId="0" fontId="6" fillId="2" borderId="1" xfId="0" applyFont="1" applyFill="1" applyBorder="1"/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8" xfId="0" applyFill="1" applyBorder="1"/>
    <xf numFmtId="0" fontId="0" fillId="0" borderId="69" xfId="0" applyBorder="1"/>
    <xf numFmtId="0" fontId="0" fillId="0" borderId="70" xfId="0" applyBorder="1"/>
    <xf numFmtId="0" fontId="0" fillId="2" borderId="71" xfId="0" applyFill="1" applyBorder="1"/>
    <xf numFmtId="0" fontId="20" fillId="3" borderId="72" xfId="0" applyFont="1" applyFill="1" applyBorder="1"/>
    <xf numFmtId="164" fontId="20" fillId="2" borderId="73" xfId="0" applyNumberFormat="1" applyFont="1" applyFill="1" applyBorder="1"/>
    <xf numFmtId="0" fontId="20" fillId="2" borderId="74" xfId="0" applyFont="1" applyFill="1" applyBorder="1"/>
    <xf numFmtId="0" fontId="20" fillId="11" borderId="6" xfId="0" applyFont="1" applyFill="1" applyBorder="1" applyAlignment="1">
      <alignment horizontal="center"/>
    </xf>
    <xf numFmtId="0" fontId="20" fillId="11" borderId="75" xfId="0" applyFont="1" applyFill="1" applyBorder="1" applyAlignment="1">
      <alignment horizontal="center"/>
    </xf>
    <xf numFmtId="0" fontId="20" fillId="12" borderId="74" xfId="0" applyFont="1" applyFill="1" applyBorder="1"/>
    <xf numFmtId="0" fontId="20" fillId="2" borderId="6" xfId="0" applyFont="1" applyFill="1" applyBorder="1" applyAlignment="1" applyProtection="1">
      <alignment horizontal="center"/>
      <protection locked="0"/>
    </xf>
    <xf numFmtId="164" fontId="20" fillId="2" borderId="75" xfId="0" applyNumberFormat="1" applyFont="1" applyFill="1" applyBorder="1" applyAlignment="1">
      <alignment horizontal="center"/>
    </xf>
    <xf numFmtId="0" fontId="20" fillId="12" borderId="7" xfId="0" applyFont="1" applyFill="1" applyBorder="1"/>
    <xf numFmtId="0" fontId="0" fillId="2" borderId="8" xfId="0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2" fillId="0" borderId="3" xfId="0" applyFont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0" fontId="21" fillId="14" borderId="18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164" fontId="0" fillId="13" borderId="74" xfId="0" applyNumberFormat="1" applyFill="1" applyBorder="1" applyAlignment="1">
      <alignment horizontal="center"/>
    </xf>
    <xf numFmtId="164" fontId="0" fillId="14" borderId="74" xfId="0" applyNumberFormat="1" applyFill="1" applyBorder="1" applyAlignment="1">
      <alignment horizontal="center"/>
    </xf>
    <xf numFmtId="164" fontId="0" fillId="15" borderId="6" xfId="0" applyNumberFormat="1" applyFill="1" applyBorder="1" applyAlignment="1">
      <alignment horizontal="center"/>
    </xf>
    <xf numFmtId="0" fontId="14" fillId="2" borderId="74" xfId="0" applyFont="1" applyFill="1" applyBorder="1"/>
    <xf numFmtId="0" fontId="14" fillId="2" borderId="76" xfId="0" applyFont="1" applyFill="1" applyBorder="1"/>
    <xf numFmtId="0" fontId="0" fillId="2" borderId="76" xfId="0" applyFill="1" applyBorder="1"/>
    <xf numFmtId="0" fontId="0" fillId="2" borderId="75" xfId="0" applyFill="1" applyBorder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5" fontId="22" fillId="13" borderId="77" xfId="0" applyNumberFormat="1" applyFont="1" applyFill="1" applyBorder="1" applyAlignment="1">
      <alignment horizontal="center" vertical="center"/>
    </xf>
    <xf numFmtId="165" fontId="22" fillId="13" borderId="78" xfId="0" applyNumberFormat="1" applyFont="1" applyFill="1" applyBorder="1" applyAlignment="1">
      <alignment horizontal="center" vertical="center"/>
    </xf>
    <xf numFmtId="165" fontId="22" fillId="13" borderId="45" xfId="0" applyNumberFormat="1" applyFont="1" applyFill="1" applyBorder="1" applyAlignment="1">
      <alignment horizontal="center" vertical="center"/>
    </xf>
    <xf numFmtId="165" fontId="23" fillId="15" borderId="46" xfId="0" applyNumberFormat="1" applyFont="1" applyFill="1" applyBorder="1" applyAlignment="1">
      <alignment horizontal="center" vertical="center"/>
    </xf>
    <xf numFmtId="165" fontId="23" fillId="14" borderId="43" xfId="0" applyNumberFormat="1" applyFont="1" applyFill="1" applyBorder="1" applyAlignment="1">
      <alignment horizontal="center" vertical="center"/>
    </xf>
    <xf numFmtId="165" fontId="23" fillId="14" borderId="44" xfId="0" applyNumberFormat="1" applyFont="1" applyFill="1" applyBorder="1" applyAlignment="1">
      <alignment horizontal="center" vertical="center"/>
    </xf>
    <xf numFmtId="165" fontId="23" fillId="14" borderId="46" xfId="0" applyNumberFormat="1" applyFont="1" applyFill="1" applyBorder="1" applyAlignment="1">
      <alignment horizontal="center" vertical="center"/>
    </xf>
    <xf numFmtId="0" fontId="19" fillId="9" borderId="50" xfId="0" applyFont="1" applyFill="1" applyBorder="1"/>
    <xf numFmtId="166" fontId="19" fillId="13" borderId="48" xfId="0" applyNumberFormat="1" applyFont="1" applyFill="1" applyBorder="1" applyAlignment="1">
      <alignment vertical="center"/>
    </xf>
    <xf numFmtId="166" fontId="19" fillId="13" borderId="66" xfId="0" applyNumberFormat="1" applyFont="1" applyFill="1" applyBorder="1" applyAlignment="1">
      <alignment vertical="center"/>
    </xf>
    <xf numFmtId="0" fontId="19" fillId="13" borderId="50" xfId="0" applyFont="1" applyFill="1" applyBorder="1"/>
    <xf numFmtId="0" fontId="19" fillId="15" borderId="51" xfId="0" applyFont="1" applyFill="1" applyBorder="1"/>
    <xf numFmtId="0" fontId="19" fillId="14" borderId="48" xfId="0" applyFont="1" applyFill="1" applyBorder="1" applyAlignment="1">
      <alignment horizontal="center" vertical="center"/>
    </xf>
    <xf numFmtId="0" fontId="19" fillId="14" borderId="67" xfId="0" applyFont="1" applyFill="1" applyBorder="1" applyAlignment="1">
      <alignment horizontal="center" vertical="center"/>
    </xf>
    <xf numFmtId="0" fontId="19" fillId="14" borderId="49" xfId="0" applyFont="1" applyFill="1" applyBorder="1" applyAlignment="1">
      <alignment horizontal="center" vertical="center"/>
    </xf>
    <xf numFmtId="0" fontId="19" fillId="14" borderId="52" xfId="0" applyFont="1" applyFill="1" applyBorder="1" applyAlignment="1">
      <alignment horizontal="center" vertical="center"/>
    </xf>
    <xf numFmtId="0" fontId="19" fillId="6" borderId="59" xfId="0" applyFont="1" applyFill="1" applyBorder="1" applyAlignment="1">
      <alignment horizontal="center"/>
    </xf>
    <xf numFmtId="167" fontId="0" fillId="2" borderId="53" xfId="0" applyNumberFormat="1" applyFill="1" applyBorder="1"/>
    <xf numFmtId="164" fontId="0" fillId="2" borderId="53" xfId="0" applyNumberFormat="1" applyFill="1" applyBorder="1"/>
    <xf numFmtId="0" fontId="19" fillId="9" borderId="54" xfId="0" applyFont="1" applyFill="1" applyBorder="1"/>
    <xf numFmtId="166" fontId="19" fillId="13" borderId="79" xfId="0" applyNumberFormat="1" applyFont="1" applyFill="1" applyBorder="1" applyAlignment="1">
      <alignment vertical="center"/>
    </xf>
    <xf numFmtId="166" fontId="19" fillId="13" borderId="0" xfId="0" applyNumberFormat="1" applyFont="1" applyFill="1" applyAlignment="1">
      <alignment vertical="center"/>
    </xf>
    <xf numFmtId="0" fontId="19" fillId="14" borderId="47" xfId="0" applyFont="1" applyFill="1" applyBorder="1" applyAlignment="1">
      <alignment horizontal="center" vertical="center"/>
    </xf>
    <xf numFmtId="0" fontId="19" fillId="14" borderId="30" xfId="0" applyFont="1" applyFill="1" applyBorder="1" applyAlignment="1">
      <alignment horizontal="center" vertical="center"/>
    </xf>
    <xf numFmtId="0" fontId="19" fillId="14" borderId="31" xfId="0" applyFont="1" applyFill="1" applyBorder="1" applyAlignment="1">
      <alignment horizontal="center" vertical="center"/>
    </xf>
    <xf numFmtId="0" fontId="19" fillId="14" borderId="80" xfId="0" applyFont="1" applyFill="1" applyBorder="1" applyAlignment="1">
      <alignment horizontal="center" vertical="center"/>
    </xf>
    <xf numFmtId="0" fontId="19" fillId="6" borderId="80" xfId="0" applyFont="1" applyFill="1" applyBorder="1" applyAlignment="1">
      <alignment horizontal="center"/>
    </xf>
    <xf numFmtId="0" fontId="0" fillId="9" borderId="50" xfId="0" applyFill="1" applyBorder="1" applyProtection="1">
      <protection locked="0"/>
    </xf>
    <xf numFmtId="0" fontId="0" fillId="13" borderId="57" xfId="0" applyFill="1" applyBorder="1" applyAlignment="1" applyProtection="1">
      <alignment horizontal="center" vertical="center"/>
      <protection locked="0"/>
    </xf>
    <xf numFmtId="0" fontId="0" fillId="13" borderId="81" xfId="0" applyFill="1" applyBorder="1" applyAlignment="1" applyProtection="1">
      <alignment horizontal="center" vertical="center"/>
      <protection locked="0"/>
    </xf>
    <xf numFmtId="0" fontId="0" fillId="13" borderId="58" xfId="0" applyFill="1" applyBorder="1" applyAlignment="1" applyProtection="1">
      <alignment horizontal="center" vertical="center"/>
      <protection locked="0"/>
    </xf>
    <xf numFmtId="0" fontId="0" fillId="15" borderId="28" xfId="0" applyFill="1" applyBorder="1" applyAlignment="1" applyProtection="1">
      <alignment horizontal="center" vertical="center"/>
      <protection locked="0"/>
    </xf>
    <xf numFmtId="0" fontId="0" fillId="14" borderId="26" xfId="0" applyFill="1" applyBorder="1" applyAlignment="1" applyProtection="1">
      <alignment horizontal="center" vertical="center"/>
      <protection locked="0"/>
    </xf>
    <xf numFmtId="0" fontId="0" fillId="14" borderId="27" xfId="0" applyFill="1" applyBorder="1" applyAlignment="1" applyProtection="1">
      <alignment horizontal="center" vertical="center"/>
      <protection locked="0"/>
    </xf>
    <xf numFmtId="0" fontId="0" fillId="14" borderId="28" xfId="0" applyFill="1" applyBorder="1" applyAlignment="1" applyProtection="1">
      <alignment horizontal="center" vertical="center"/>
      <protection locked="0"/>
    </xf>
    <xf numFmtId="0" fontId="0" fillId="9" borderId="61" xfId="0" applyFill="1" applyBorder="1" applyProtection="1">
      <protection locked="0"/>
    </xf>
    <xf numFmtId="0" fontId="0" fillId="13" borderId="60" xfId="0" applyFill="1" applyBorder="1" applyAlignment="1" applyProtection="1">
      <alignment horizontal="center" vertical="center"/>
      <protection locked="0"/>
    </xf>
    <xf numFmtId="0" fontId="0" fillId="13" borderId="82" xfId="0" applyFill="1" applyBorder="1" applyAlignment="1" applyProtection="1">
      <alignment horizontal="center" vertical="center"/>
      <protection locked="0"/>
    </xf>
    <xf numFmtId="0" fontId="0" fillId="13" borderId="61" xfId="0" applyFill="1" applyBorder="1" applyAlignment="1" applyProtection="1">
      <alignment horizontal="center" vertical="center"/>
      <protection locked="0"/>
    </xf>
    <xf numFmtId="0" fontId="0" fillId="15" borderId="62" xfId="0" applyFill="1" applyBorder="1" applyAlignment="1" applyProtection="1">
      <alignment horizontal="center" vertical="center"/>
      <protection locked="0"/>
    </xf>
    <xf numFmtId="0" fontId="0" fillId="14" borderId="83" xfId="0" applyFill="1" applyBorder="1" applyAlignment="1" applyProtection="1">
      <alignment horizontal="center" vertical="center"/>
      <protection locked="0"/>
    </xf>
    <xf numFmtId="0" fontId="0" fillId="14" borderId="53" xfId="0" applyFill="1" applyBorder="1" applyAlignment="1" applyProtection="1">
      <alignment horizontal="center" vertical="center"/>
      <protection locked="0"/>
    </xf>
    <xf numFmtId="0" fontId="0" fillId="14" borderId="62" xfId="0" applyFill="1" applyBorder="1" applyAlignment="1" applyProtection="1">
      <alignment horizontal="center" vertical="center"/>
      <protection locked="0"/>
    </xf>
    <xf numFmtId="0" fontId="0" fillId="14" borderId="67" xfId="0" applyFill="1" applyBorder="1" applyAlignment="1" applyProtection="1">
      <alignment horizontal="center" vertical="center"/>
      <protection locked="0"/>
    </xf>
    <xf numFmtId="0" fontId="0" fillId="14" borderId="49" xfId="0" applyFill="1" applyBorder="1" applyAlignment="1" applyProtection="1">
      <alignment horizontal="center" vertical="center"/>
      <protection locked="0"/>
    </xf>
    <xf numFmtId="0" fontId="0" fillId="14" borderId="51" xfId="0" applyFill="1" applyBorder="1" applyAlignment="1" applyProtection="1">
      <alignment horizontal="center" vertical="center"/>
      <protection locked="0"/>
    </xf>
    <xf numFmtId="0" fontId="0" fillId="9" borderId="54" xfId="0" applyFill="1" applyBorder="1" applyProtection="1">
      <protection locked="0"/>
    </xf>
    <xf numFmtId="0" fontId="0" fillId="13" borderId="47" xfId="0" applyFill="1" applyBorder="1" applyAlignment="1" applyProtection="1">
      <alignment horizontal="center" vertical="center"/>
      <protection locked="0"/>
    </xf>
    <xf numFmtId="0" fontId="0" fillId="13" borderId="84" xfId="0" applyFill="1" applyBorder="1" applyAlignment="1" applyProtection="1">
      <alignment horizontal="center" vertical="center"/>
      <protection locked="0"/>
    </xf>
    <xf numFmtId="0" fontId="0" fillId="13" borderId="54" xfId="0" applyFill="1" applyBorder="1" applyAlignment="1" applyProtection="1">
      <alignment horizontal="center" vertical="center"/>
      <protection locked="0"/>
    </xf>
    <xf numFmtId="0" fontId="0" fillId="15" borderId="32" xfId="0" applyFill="1" applyBorder="1" applyAlignment="1" applyProtection="1">
      <alignment horizontal="center" vertical="center"/>
      <protection locked="0"/>
    </xf>
    <xf numFmtId="0" fontId="0" fillId="14" borderId="30" xfId="0" applyFill="1" applyBorder="1" applyAlignment="1" applyProtection="1">
      <alignment horizontal="center" vertical="center"/>
      <protection locked="0"/>
    </xf>
    <xf numFmtId="0" fontId="0" fillId="14" borderId="31" xfId="0" applyFill="1" applyBorder="1" applyAlignment="1" applyProtection="1">
      <alignment horizontal="center" vertical="center"/>
      <protection locked="0"/>
    </xf>
    <xf numFmtId="0" fontId="0" fillId="14" borderId="32" xfId="0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64" fontId="0" fillId="2" borderId="0" xfId="0" applyNumberFormat="1" applyFill="1"/>
    <xf numFmtId="0" fontId="1" fillId="2" borderId="0" xfId="0" applyFont="1" applyFill="1"/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2" fillId="2" borderId="57" xfId="0" applyFont="1" applyFill="1" applyBorder="1"/>
    <xf numFmtId="0" fontId="2" fillId="2" borderId="27" xfId="0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vertical="center"/>
    </xf>
    <xf numFmtId="0" fontId="2" fillId="2" borderId="60" xfId="0" applyFont="1" applyFill="1" applyBorder="1"/>
    <xf numFmtId="0" fontId="2" fillId="2" borderId="53" xfId="0" applyFont="1" applyFill="1" applyBorder="1" applyAlignment="1">
      <alignment horizontal="center" vertical="center"/>
    </xf>
    <xf numFmtId="164" fontId="2" fillId="2" borderId="53" xfId="0" applyNumberFormat="1" applyFont="1" applyFill="1" applyBorder="1" applyAlignment="1">
      <alignment horizontal="center" vertical="center"/>
    </xf>
    <xf numFmtId="0" fontId="2" fillId="2" borderId="47" xfId="0" applyFont="1" applyFill="1" applyBorder="1"/>
    <xf numFmtId="0" fontId="2" fillId="2" borderId="31" xfId="0" applyFont="1" applyFill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2" fillId="2" borderId="64" xfId="0" applyFont="1" applyFill="1" applyBorder="1"/>
    <xf numFmtId="0" fontId="2" fillId="2" borderId="61" xfId="0" applyFont="1" applyFill="1" applyBorder="1" applyAlignment="1">
      <alignment horizontal="center" vertical="center"/>
    </xf>
    <xf numFmtId="0" fontId="2" fillId="2" borderId="56" xfId="0" applyFont="1" applyFill="1" applyBorder="1"/>
    <xf numFmtId="0" fontId="2" fillId="2" borderId="54" xfId="0" applyFont="1" applyFill="1" applyBorder="1" applyAlignment="1">
      <alignment horizontal="center" vertical="center"/>
    </xf>
    <xf numFmtId="164" fontId="2" fillId="16" borderId="88" xfId="0" applyNumberFormat="1" applyFont="1" applyFill="1" applyBorder="1" applyAlignment="1">
      <alignment horizontal="center"/>
    </xf>
    <xf numFmtId="0" fontId="0" fillId="19" borderId="0" xfId="0" applyFill="1"/>
    <xf numFmtId="165" fontId="0" fillId="19" borderId="0" xfId="0" applyNumberFormat="1" applyFill="1"/>
    <xf numFmtId="0" fontId="2" fillId="20" borderId="0" xfId="0" applyFont="1" applyFill="1"/>
    <xf numFmtId="165" fontId="0" fillId="0" borderId="0" xfId="0" applyNumberFormat="1"/>
    <xf numFmtId="0" fontId="0" fillId="19" borderId="0" xfId="0" applyFill="1" applyAlignment="1">
      <alignment wrapText="1"/>
    </xf>
    <xf numFmtId="0" fontId="2" fillId="0" borderId="0" xfId="0" applyFont="1"/>
    <xf numFmtId="165" fontId="23" fillId="15" borderId="89" xfId="0" applyNumberFormat="1" applyFont="1" applyFill="1" applyBorder="1" applyAlignment="1">
      <alignment horizontal="center" vertical="center"/>
    </xf>
    <xf numFmtId="0" fontId="19" fillId="15" borderId="40" xfId="0" applyFont="1" applyFill="1" applyBorder="1"/>
    <xf numFmtId="0" fontId="0" fillId="15" borderId="90" xfId="0" applyFill="1" applyBorder="1" applyAlignment="1" applyProtection="1">
      <alignment horizontal="center" vertical="center"/>
      <protection locked="0"/>
    </xf>
    <xf numFmtId="0" fontId="0" fillId="15" borderId="64" xfId="0" applyFill="1" applyBorder="1" applyAlignment="1" applyProtection="1">
      <alignment horizontal="center" vertical="center"/>
      <protection locked="0"/>
    </xf>
    <xf numFmtId="0" fontId="0" fillId="15" borderId="5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14" fillId="2" borderId="6" xfId="0" applyFont="1" applyFill="1" applyBorder="1" applyAlignment="1">
      <alignment horizontal="left"/>
    </xf>
    <xf numFmtId="0" fontId="2" fillId="0" borderId="37" xfId="0" applyFont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7" fillId="7" borderId="37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 wrapText="1"/>
    </xf>
    <xf numFmtId="0" fontId="20" fillId="10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17" fillId="7" borderId="42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14" fillId="2" borderId="74" xfId="0" applyFont="1" applyFill="1" applyBorder="1" applyAlignment="1">
      <alignment horizontal="center"/>
    </xf>
    <xf numFmtId="0" fontId="14" fillId="2" borderId="76" xfId="0" applyFont="1" applyFill="1" applyBorder="1" applyAlignment="1">
      <alignment horizontal="center"/>
    </xf>
    <xf numFmtId="0" fontId="14" fillId="2" borderId="75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7" fillId="15" borderId="90" xfId="0" applyFont="1" applyFill="1" applyBorder="1" applyAlignment="1">
      <alignment horizontal="center" vertical="center"/>
    </xf>
    <xf numFmtId="0" fontId="17" fillId="15" borderId="59" xfId="0" applyFont="1" applyFill="1" applyBorder="1" applyAlignment="1">
      <alignment horizontal="center" vertical="center"/>
    </xf>
    <xf numFmtId="0" fontId="2" fillId="14" borderId="90" xfId="0" applyFont="1" applyFill="1" applyBorder="1" applyAlignment="1">
      <alignment horizontal="center" vertical="center"/>
    </xf>
    <xf numFmtId="0" fontId="2" fillId="14" borderId="81" xfId="0" applyFont="1" applyFill="1" applyBorder="1" applyAlignment="1">
      <alignment horizontal="center" vertical="center"/>
    </xf>
    <xf numFmtId="0" fontId="2" fillId="14" borderId="59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24" fillId="18" borderId="87" xfId="0" applyNumberFormat="1" applyFont="1" applyFill="1" applyBorder="1" applyAlignment="1">
      <alignment horizontal="center" vertical="center"/>
    </xf>
    <xf numFmtId="164" fontId="2" fillId="16" borderId="32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164" fontId="2" fillId="16" borderId="73" xfId="0" applyNumberFormat="1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0" fontId="20" fillId="3" borderId="72" xfId="0" quotePrefix="1" applyFont="1" applyFill="1" applyBorder="1"/>
  </cellXfs>
  <cellStyles count="2">
    <cellStyle name="Hiperłącze" xfId="1" builtinId="8"/>
    <cellStyle name="Normalny" xfId="0" builtinId="0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E8E8E8"/>
      <rgbColor rgb="FFFF00FF"/>
      <rgbColor rgb="FF00FFFF"/>
      <rgbColor rgb="FF700000"/>
      <rgbColor rgb="FF008000"/>
      <rgbColor rgb="FF000080"/>
      <rgbColor rgb="FF808000"/>
      <rgbColor rgb="FF800080"/>
      <rgbColor rgb="FF008080"/>
      <rgbColor rgb="FFD9D9D9"/>
      <rgbColor rgb="FF808080"/>
      <rgbColor rgb="FF96DCF8"/>
      <rgbColor rgb="FF993366"/>
      <rgbColor rgb="FFFFFFD1"/>
      <rgbColor rgb="FFDCEAF7"/>
      <rgbColor rgb="FF660066"/>
      <rgbColor rgb="FFF2AA84"/>
      <rgbColor rgb="FF0070C0"/>
      <rgbColor rgb="FFD1D1D1"/>
      <rgbColor rgb="FF000080"/>
      <rgbColor rgb="FFFF00FF"/>
      <rgbColor rgb="FFEEEEEE"/>
      <rgbColor rgb="FF00FFFF"/>
      <rgbColor rgb="FF800080"/>
      <rgbColor rgb="FF800000"/>
      <rgbColor rgb="FF008080"/>
      <rgbColor rgb="FF0000FF"/>
      <rgbColor rgb="FF00CCFF"/>
      <rgbColor rgb="FFC1E5F5"/>
      <rgbColor rgb="FFD9F2D0"/>
      <rgbColor rgb="FFFAE3D6"/>
      <rgbColor rgb="FFA6CAEC"/>
      <rgbColor rgb="FFF2A18F"/>
      <rgbColor rgb="FFF2CFEE"/>
      <rgbColor rgb="FFFBE3D6"/>
      <rgbColor rgb="FF3366FF"/>
      <rgbColor rgb="FF33CCCC"/>
      <rgbColor rgb="FF99CC00"/>
      <rgbColor rgb="FFFFC000"/>
      <rgbColor rgb="FFFF9900"/>
      <rgbColor rgb="FFFF6600"/>
      <rgbColor rgb="FF467886"/>
      <rgbColor rgb="FFFCEDFB"/>
      <rgbColor rgb="FF003366"/>
      <rgbColor rgb="FF4E95D9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</xdr:row>
      <xdr:rowOff>142920</xdr:rowOff>
    </xdr:from>
    <xdr:to>
      <xdr:col>9</xdr:col>
      <xdr:colOff>81720</xdr:colOff>
      <xdr:row>10</xdr:row>
      <xdr:rowOff>24480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9200" y="343080"/>
          <a:ext cx="2030400" cy="1662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523800</xdr:colOff>
      <xdr:row>5</xdr:row>
      <xdr:rowOff>162000</xdr:rowOff>
    </xdr:from>
    <xdr:to>
      <xdr:col>17</xdr:col>
      <xdr:colOff>289800</xdr:colOff>
      <xdr:row>13</xdr:row>
      <xdr:rowOff>7183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344600" y="1447920"/>
          <a:ext cx="2409120" cy="1828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100440</xdr:colOff>
      <xdr:row>5</xdr:row>
      <xdr:rowOff>331200</xdr:rowOff>
    </xdr:from>
    <xdr:to>
      <xdr:col>18</xdr:col>
      <xdr:colOff>236880</xdr:colOff>
      <xdr:row>13</xdr:row>
      <xdr:rowOff>168840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3800" y="1617120"/>
          <a:ext cx="2348280" cy="1818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57240</xdr:colOff>
      <xdr:row>5</xdr:row>
      <xdr:rowOff>66600</xdr:rowOff>
    </xdr:from>
    <xdr:to>
      <xdr:col>9</xdr:col>
      <xdr:colOff>462960</xdr:colOff>
      <xdr:row>10</xdr:row>
      <xdr:rowOff>104760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26200" y="1352520"/>
          <a:ext cx="2106360" cy="1819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568080</xdr:colOff>
      <xdr:row>0</xdr:row>
      <xdr:rowOff>99720</xdr:rowOff>
    </xdr:from>
    <xdr:to>
      <xdr:col>6</xdr:col>
      <xdr:colOff>440280</xdr:colOff>
      <xdr:row>9</xdr:row>
      <xdr:rowOff>206640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01800" y="99720"/>
          <a:ext cx="2208960" cy="1821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istration@pzjudo.p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registration@pzjudo.p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registration@pzjudo.p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3"/>
  <sheetViews>
    <sheetView zoomScale="60" zoomScaleNormal="60" workbookViewId="0">
      <selection activeCell="B18" sqref="B18:I18"/>
    </sheetView>
  </sheetViews>
  <sheetFormatPr defaultColWidth="0" defaultRowHeight="14.4" zeroHeight="1" x14ac:dyDescent="0.3"/>
  <cols>
    <col min="1" max="1" width="2.21875" style="2" customWidth="1"/>
    <col min="2" max="10" width="9.109375" style="2" customWidth="1"/>
    <col min="11" max="12" width="6.77734375" style="2" customWidth="1"/>
    <col min="13" max="13" width="8.77734375" style="2" customWidth="1"/>
    <col min="14" max="14" width="30" style="2" customWidth="1"/>
    <col min="15" max="15" width="3" style="2" customWidth="1"/>
    <col min="16" max="16384" width="10.21875" style="2" hidden="1"/>
  </cols>
  <sheetData>
    <row r="1" spans="2:14" x14ac:dyDescent="0.3"/>
    <row r="2" spans="2:14" x14ac:dyDescent="0.3">
      <c r="B2" s="265"/>
      <c r="C2" s="265"/>
      <c r="D2" s="265"/>
      <c r="E2" s="265"/>
      <c r="F2" s="265"/>
      <c r="G2" s="3"/>
      <c r="H2" s="3"/>
      <c r="I2" s="3"/>
      <c r="J2" s="3"/>
      <c r="K2" s="3"/>
      <c r="L2" s="3"/>
      <c r="M2" s="3"/>
      <c r="N2" s="4"/>
    </row>
    <row r="3" spans="2:14" x14ac:dyDescent="0.3">
      <c r="B3" s="265"/>
      <c r="C3" s="265"/>
      <c r="D3" s="265"/>
      <c r="E3" s="265"/>
      <c r="F3" s="265"/>
      <c r="N3" s="5"/>
    </row>
    <row r="4" spans="2:14" x14ac:dyDescent="0.3">
      <c r="B4" s="265"/>
      <c r="C4" s="265"/>
      <c r="D4" s="265"/>
      <c r="E4" s="265"/>
      <c r="F4" s="265"/>
      <c r="N4" s="5"/>
    </row>
    <row r="5" spans="2:14" x14ac:dyDescent="0.3">
      <c r="B5" s="265"/>
      <c r="C5" s="265"/>
      <c r="D5" s="265"/>
      <c r="E5" s="265"/>
      <c r="F5" s="265"/>
      <c r="N5" s="5"/>
    </row>
    <row r="6" spans="2:14" x14ac:dyDescent="0.3">
      <c r="B6" s="265"/>
      <c r="C6" s="265"/>
      <c r="D6" s="265"/>
      <c r="E6" s="265"/>
      <c r="F6" s="265"/>
      <c r="N6" s="5"/>
    </row>
    <row r="7" spans="2:14" x14ac:dyDescent="0.3">
      <c r="B7" s="265"/>
      <c r="C7" s="265"/>
      <c r="D7" s="265"/>
      <c r="E7" s="265"/>
      <c r="F7" s="265"/>
      <c r="N7" s="5"/>
    </row>
    <row r="8" spans="2:14" x14ac:dyDescent="0.3">
      <c r="B8" s="265"/>
      <c r="C8" s="265"/>
      <c r="D8" s="265"/>
      <c r="E8" s="265"/>
      <c r="F8" s="265"/>
      <c r="N8" s="5"/>
    </row>
    <row r="9" spans="2:14" x14ac:dyDescent="0.3">
      <c r="B9" s="265"/>
      <c r="C9" s="265"/>
      <c r="D9" s="265"/>
      <c r="E9" s="265"/>
      <c r="F9" s="265"/>
      <c r="N9" s="5"/>
    </row>
    <row r="10" spans="2:14" x14ac:dyDescent="0.3">
      <c r="B10" s="6"/>
      <c r="N10" s="5"/>
    </row>
    <row r="11" spans="2:14" ht="19.5" customHeight="1" x14ac:dyDescent="0.5">
      <c r="B11" s="7" t="s">
        <v>0</v>
      </c>
      <c r="C11" s="8"/>
      <c r="D11" s="8"/>
      <c r="E11" s="8"/>
      <c r="F11" s="8"/>
      <c r="G11" s="8"/>
      <c r="H11" s="8"/>
      <c r="I11" s="8"/>
      <c r="N11" s="5"/>
    </row>
    <row r="12" spans="2:14" ht="19.5" customHeight="1" x14ac:dyDescent="0.3">
      <c r="B12" s="264"/>
      <c r="C12" s="264"/>
      <c r="D12" s="264"/>
      <c r="E12" s="264"/>
      <c r="F12" s="264"/>
      <c r="G12" s="264"/>
      <c r="H12" s="264"/>
      <c r="I12" s="264"/>
      <c r="L12" s="9" t="s">
        <v>1</v>
      </c>
      <c r="N12" s="5"/>
    </row>
    <row r="13" spans="2:14" ht="19.5" customHeight="1" x14ac:dyDescent="0.3">
      <c r="B13" s="10"/>
      <c r="C13" s="8"/>
      <c r="D13" s="8"/>
      <c r="E13" s="8"/>
      <c r="F13" s="8"/>
      <c r="G13" s="8"/>
      <c r="H13" s="8"/>
      <c r="I13" s="8"/>
      <c r="L13" s="9" t="s">
        <v>2</v>
      </c>
      <c r="N13" s="5"/>
    </row>
    <row r="14" spans="2:14" ht="19.5" customHeight="1" x14ac:dyDescent="0.5">
      <c r="B14" s="7" t="s">
        <v>3</v>
      </c>
      <c r="C14" s="8"/>
      <c r="D14" s="8"/>
      <c r="E14" s="8"/>
      <c r="F14" s="8"/>
      <c r="G14" s="8"/>
      <c r="H14" s="8"/>
      <c r="I14" s="8"/>
      <c r="L14" s="9" t="s">
        <v>128</v>
      </c>
      <c r="N14" s="5"/>
    </row>
    <row r="15" spans="2:14" ht="19.5" customHeight="1" x14ac:dyDescent="0.3">
      <c r="B15" s="264"/>
      <c r="C15" s="264"/>
      <c r="D15" s="264"/>
      <c r="E15" s="264"/>
      <c r="F15" s="264"/>
      <c r="G15" s="264"/>
      <c r="H15" s="264"/>
      <c r="I15" s="264"/>
      <c r="L15" s="9" t="s">
        <v>129</v>
      </c>
      <c r="N15" s="5"/>
    </row>
    <row r="16" spans="2:14" ht="19.5" customHeight="1" x14ac:dyDescent="0.3">
      <c r="B16" s="10"/>
      <c r="C16" s="8"/>
      <c r="D16" s="8"/>
      <c r="E16" s="8"/>
      <c r="F16" s="8"/>
      <c r="G16" s="8"/>
      <c r="H16" s="8"/>
      <c r="I16" s="8"/>
      <c r="L16" s="9" t="s">
        <v>130</v>
      </c>
      <c r="N16" s="5"/>
    </row>
    <row r="17" spans="2:14" ht="19.5" customHeight="1" x14ac:dyDescent="0.5">
      <c r="B17" s="7" t="s">
        <v>4</v>
      </c>
      <c r="C17" s="8"/>
      <c r="D17" s="8"/>
      <c r="E17" s="8"/>
      <c r="F17" s="8"/>
      <c r="G17" s="8"/>
      <c r="H17" s="8"/>
      <c r="I17" s="8"/>
      <c r="L17" s="9"/>
      <c r="N17" s="5"/>
    </row>
    <row r="18" spans="2:14" ht="19.5" customHeight="1" x14ac:dyDescent="0.3">
      <c r="B18" s="264"/>
      <c r="C18" s="264"/>
      <c r="D18" s="264"/>
      <c r="E18" s="264"/>
      <c r="F18" s="264"/>
      <c r="G18" s="264"/>
      <c r="H18" s="264"/>
      <c r="I18" s="264"/>
      <c r="L18" s="8"/>
      <c r="N18" s="5"/>
    </row>
    <row r="19" spans="2:14" ht="19.5" customHeight="1" x14ac:dyDescent="0.3">
      <c r="B19" s="10"/>
      <c r="C19" s="8"/>
      <c r="D19" s="8"/>
      <c r="E19" s="8"/>
      <c r="F19" s="8"/>
      <c r="G19" s="8"/>
      <c r="H19" s="8"/>
      <c r="I19" s="8"/>
      <c r="N19" s="5"/>
    </row>
    <row r="20" spans="2:14" ht="19.5" customHeight="1" x14ac:dyDescent="0.5">
      <c r="B20" s="7" t="s">
        <v>5</v>
      </c>
      <c r="C20" s="8"/>
      <c r="D20" s="8"/>
      <c r="E20" s="8"/>
      <c r="F20" s="8"/>
      <c r="G20" s="8"/>
      <c r="H20" s="8"/>
      <c r="I20" s="8"/>
      <c r="L20" s="8"/>
      <c r="N20" s="5"/>
    </row>
    <row r="21" spans="2:14" ht="19.5" customHeight="1" x14ac:dyDescent="0.3">
      <c r="B21" s="264"/>
      <c r="C21" s="264"/>
      <c r="D21" s="264"/>
      <c r="E21" s="264"/>
      <c r="F21" s="264"/>
      <c r="G21" s="264"/>
      <c r="H21" s="264"/>
      <c r="I21" s="264"/>
      <c r="N21" s="5"/>
    </row>
    <row r="22" spans="2:14" ht="19.5" customHeight="1" x14ac:dyDescent="0.3">
      <c r="B22" s="11"/>
      <c r="C22" s="12"/>
      <c r="D22" s="12"/>
      <c r="E22" s="12"/>
      <c r="F22" s="12"/>
      <c r="G22" s="12"/>
      <c r="H22" s="12"/>
      <c r="I22" s="12"/>
      <c r="N22" s="5"/>
    </row>
    <row r="23" spans="2:14" ht="19.5" customHeight="1" x14ac:dyDescent="0.5">
      <c r="B23" s="7" t="s">
        <v>6</v>
      </c>
      <c r="C23" s="8"/>
      <c r="D23" s="8"/>
      <c r="E23" s="8"/>
      <c r="F23" s="8"/>
      <c r="G23" s="8"/>
      <c r="H23" s="8"/>
      <c r="I23" s="8"/>
      <c r="N23" s="5"/>
    </row>
    <row r="24" spans="2:14" ht="19.5" customHeight="1" x14ac:dyDescent="0.3">
      <c r="B24" s="264"/>
      <c r="C24" s="264"/>
      <c r="D24" s="264"/>
      <c r="E24" s="264"/>
      <c r="F24" s="264"/>
      <c r="G24" s="264"/>
      <c r="H24" s="264"/>
      <c r="I24" s="264"/>
      <c r="N24" s="5"/>
    </row>
    <row r="25" spans="2:14" ht="19.5" customHeight="1" x14ac:dyDescent="0.3">
      <c r="B25" s="6" t="s">
        <v>7</v>
      </c>
      <c r="N25" s="5"/>
    </row>
    <row r="26" spans="2:14" ht="38.25" customHeight="1" x14ac:dyDescent="0.6">
      <c r="B26" s="13" t="s">
        <v>8</v>
      </c>
      <c r="C26" s="14"/>
      <c r="N26" s="5"/>
    </row>
    <row r="27" spans="2:14" ht="15" customHeight="1" x14ac:dyDescent="0.3">
      <c r="B27" s="6"/>
      <c r="N27" s="5"/>
    </row>
    <row r="28" spans="2:14" ht="15" customHeight="1" x14ac:dyDescent="0.3">
      <c r="B28" s="6"/>
      <c r="N28" s="5"/>
    </row>
    <row r="29" spans="2:14" x14ac:dyDescent="0.3">
      <c r="B29" s="6"/>
      <c r="N29" s="5"/>
    </row>
    <row r="30" spans="2:14" x14ac:dyDescent="0.3">
      <c r="B30" s="6"/>
      <c r="N30" s="5"/>
    </row>
    <row r="31" spans="2:14" x14ac:dyDescent="0.3">
      <c r="B31" s="6"/>
      <c r="N31" s="5"/>
    </row>
    <row r="32" spans="2:14" x14ac:dyDescent="0.3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</row>
    <row r="33" x14ac:dyDescent="0.3"/>
  </sheetData>
  <sheetProtection algorithmName="SHA-512" hashValue="n+t6jSPQrb3VmhDdT3sVQ5SzZrOBe6qkz91h6GcYKy7BSIWh6Np+MHClkzWfxOocXmDUGAUQJhrnhGw/4FlJbQ==" saltValue="7wjZW/mIl3WOrpsSYaPakQ==" spinCount="100000" sheet="1" selectLockedCells="1"/>
  <mergeCells count="6">
    <mergeCell ref="B24:I24"/>
    <mergeCell ref="B2:F9"/>
    <mergeCell ref="B12:I12"/>
    <mergeCell ref="B15:I15"/>
    <mergeCell ref="B18:I18"/>
    <mergeCell ref="B21:I2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Q57"/>
  <sheetViews>
    <sheetView tabSelected="1" zoomScale="80" zoomScaleNormal="80" workbookViewId="0">
      <selection activeCell="H29" sqref="H29"/>
    </sheetView>
  </sheetViews>
  <sheetFormatPr defaultColWidth="8.44140625" defaultRowHeight="14.4" zeroHeight="1" x14ac:dyDescent="0.3"/>
  <cols>
    <col min="1" max="1" width="4.44140625" customWidth="1"/>
    <col min="2" max="2" width="6.21875" customWidth="1"/>
    <col min="3" max="3" width="13.77734375" customWidth="1"/>
    <col min="4" max="4" width="11.21875" customWidth="1"/>
    <col min="5" max="5" width="5.5546875" customWidth="1"/>
    <col min="6" max="6" width="14.44140625" style="18" customWidth="1"/>
    <col min="7" max="7" width="11" customWidth="1"/>
    <col min="8" max="11" width="9.109375" customWidth="1"/>
    <col min="12" max="12" width="11.21875" customWidth="1"/>
    <col min="13" max="16" width="9.109375" customWidth="1"/>
    <col min="17" max="17" width="5.77734375" customWidth="1"/>
    <col min="18" max="18" width="22" customWidth="1"/>
    <col min="19" max="19" width="13.77734375" customWidth="1"/>
    <col min="20" max="20" width="21.5546875" customWidth="1"/>
    <col min="21" max="24" width="13.77734375" customWidth="1"/>
    <col min="25" max="25" width="11.77734375" customWidth="1"/>
    <col min="26" max="26" width="9.44140625" customWidth="1"/>
    <col min="27" max="33" width="9.109375" hidden="1" customWidth="1"/>
    <col min="34" max="34" width="9.109375" customWidth="1"/>
    <col min="35" max="43" width="9.109375" hidden="1" customWidth="1"/>
  </cols>
  <sheetData>
    <row r="1" spans="1:36" ht="23.25" customHeight="1" x14ac:dyDescent="0.4">
      <c r="A1" s="19" t="s">
        <v>9</v>
      </c>
      <c r="B1" s="20"/>
      <c r="C1" s="20"/>
      <c r="D1" s="20"/>
      <c r="E1" s="20"/>
      <c r="F1" s="21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66"/>
      <c r="V1" s="266"/>
      <c r="W1" s="266"/>
      <c r="X1" s="1"/>
      <c r="Y1" s="1"/>
      <c r="Z1" s="20"/>
      <c r="AA1" s="20"/>
      <c r="AB1" s="20"/>
      <c r="AC1" s="20"/>
      <c r="AD1" s="20"/>
      <c r="AE1" s="20"/>
      <c r="AF1" s="20"/>
      <c r="AG1" s="20"/>
      <c r="AH1" s="22"/>
      <c r="AI1" s="2"/>
      <c r="AJ1" s="2"/>
    </row>
    <row r="2" spans="1:36" ht="23.25" customHeight="1" x14ac:dyDescent="0.3">
      <c r="A2" s="23"/>
      <c r="B2" s="2"/>
      <c r="C2" s="2"/>
      <c r="D2" s="2"/>
      <c r="E2" s="2"/>
      <c r="F2" s="24"/>
      <c r="G2" s="267" t="s">
        <v>10</v>
      </c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"/>
      <c r="U2" s="266"/>
      <c r="V2" s="266"/>
      <c r="W2" s="266"/>
      <c r="X2" s="25"/>
      <c r="Y2" s="25"/>
      <c r="Z2" s="2"/>
      <c r="AA2" s="2"/>
      <c r="AB2" s="2"/>
      <c r="AC2" s="2"/>
      <c r="AD2" s="2"/>
      <c r="AE2" s="2"/>
      <c r="AF2" s="2"/>
      <c r="AG2" s="2"/>
      <c r="AH2" s="26"/>
      <c r="AI2" s="2"/>
      <c r="AJ2" s="2"/>
    </row>
    <row r="3" spans="1:36" ht="23.25" customHeight="1" x14ac:dyDescent="0.3">
      <c r="A3" s="23"/>
      <c r="B3" s="268" t="s">
        <v>11</v>
      </c>
      <c r="C3" s="268"/>
      <c r="D3" s="268"/>
      <c r="E3" s="268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"/>
      <c r="U3" s="266"/>
      <c r="V3" s="266"/>
      <c r="W3" s="266"/>
      <c r="X3" s="25"/>
      <c r="Y3" s="25"/>
      <c r="Z3" s="2"/>
      <c r="AA3" s="2"/>
      <c r="AB3" s="2"/>
      <c r="AC3" s="2"/>
      <c r="AD3" s="2"/>
      <c r="AE3" s="2"/>
    </row>
    <row r="4" spans="1:36" ht="15.75" customHeight="1" x14ac:dyDescent="0.3">
      <c r="A4" s="23"/>
      <c r="B4" s="2" t="s">
        <v>12</v>
      </c>
      <c r="C4" s="2"/>
      <c r="D4" s="2"/>
      <c r="E4" s="2"/>
      <c r="F4" s="24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"/>
      <c r="U4" s="266"/>
      <c r="V4" s="266"/>
      <c r="W4" s="266"/>
      <c r="X4" s="25"/>
      <c r="Y4" s="2"/>
      <c r="Z4" s="2"/>
      <c r="AA4" s="2"/>
      <c r="AB4" s="2"/>
      <c r="AC4" s="2"/>
      <c r="AD4" s="2"/>
      <c r="AE4" s="2"/>
      <c r="AF4" s="2"/>
      <c r="AG4" s="2"/>
      <c r="AH4" s="26"/>
      <c r="AI4" s="2"/>
      <c r="AJ4" s="2"/>
    </row>
    <row r="5" spans="1:36" ht="15.75" customHeight="1" x14ac:dyDescent="0.3">
      <c r="A5" s="23"/>
      <c r="B5" s="2" t="s">
        <v>3</v>
      </c>
      <c r="C5" s="27" t="s">
        <v>13</v>
      </c>
      <c r="D5" s="2"/>
      <c r="E5" s="2"/>
      <c r="F5" s="24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"/>
      <c r="U5" s="2"/>
      <c r="V5" s="2"/>
      <c r="W5" s="28"/>
      <c r="X5" s="29"/>
      <c r="Y5" s="30"/>
      <c r="Z5" s="2"/>
      <c r="AA5" s="2"/>
      <c r="AB5" s="2"/>
      <c r="AC5" s="2"/>
      <c r="AD5" s="2"/>
      <c r="AE5" s="2"/>
      <c r="AF5" s="2"/>
      <c r="AG5" s="2"/>
      <c r="AH5" s="26"/>
      <c r="AI5" s="2"/>
      <c r="AJ5" s="2"/>
    </row>
    <row r="6" spans="1:36" ht="33.75" customHeight="1" x14ac:dyDescent="0.3">
      <c r="A6" s="23"/>
      <c r="B6" s="2"/>
      <c r="C6" s="2"/>
      <c r="D6" s="2"/>
      <c r="E6" s="2"/>
      <c r="F6" s="2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69" t="s">
        <v>14</v>
      </c>
      <c r="V6" s="269"/>
      <c r="W6" s="269"/>
      <c r="X6" s="31"/>
      <c r="Y6" s="32"/>
      <c r="Z6" s="2"/>
      <c r="AA6" s="2"/>
      <c r="AB6" s="2"/>
      <c r="AC6" s="2"/>
      <c r="AD6" s="2"/>
      <c r="AE6" s="2"/>
      <c r="AF6" s="2"/>
      <c r="AG6" s="2"/>
      <c r="AH6" s="26"/>
      <c r="AI6" s="2"/>
      <c r="AJ6" s="2"/>
    </row>
    <row r="7" spans="1:36" ht="29.25" customHeight="1" x14ac:dyDescent="0.3">
      <c r="A7" s="23"/>
      <c r="B7" s="2"/>
      <c r="C7" s="2"/>
      <c r="D7" s="2"/>
      <c r="E7" s="2"/>
      <c r="F7" s="2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3" t="s">
        <v>15</v>
      </c>
      <c r="V7" s="34" t="s">
        <v>16</v>
      </c>
      <c r="W7" s="35" t="s">
        <v>17</v>
      </c>
      <c r="X7" s="36"/>
      <c r="Y7" s="37"/>
      <c r="Z7" s="2"/>
      <c r="AA7" s="2"/>
      <c r="AB7" s="2"/>
      <c r="AC7" s="2"/>
      <c r="AD7" s="2"/>
      <c r="AE7" s="2"/>
      <c r="AF7" s="2"/>
      <c r="AG7" s="2"/>
      <c r="AH7" s="26"/>
      <c r="AI7" s="2"/>
      <c r="AJ7" s="2"/>
    </row>
    <row r="8" spans="1:36" x14ac:dyDescent="0.3">
      <c r="A8" s="23"/>
      <c r="B8" s="2"/>
      <c r="C8" s="2"/>
      <c r="D8" s="2"/>
      <c r="E8" s="2"/>
      <c r="F8" s="2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8" t="s">
        <v>18</v>
      </c>
      <c r="T8" s="39" t="s">
        <v>19</v>
      </c>
      <c r="U8" s="40">
        <v>170</v>
      </c>
      <c r="V8" s="40">
        <v>140</v>
      </c>
      <c r="W8" s="41">
        <v>125</v>
      </c>
      <c r="X8" s="36"/>
      <c r="Y8" s="37"/>
      <c r="Z8" s="2"/>
      <c r="AA8" s="2"/>
      <c r="AB8" s="2"/>
      <c r="AC8" s="2"/>
      <c r="AD8" s="2"/>
      <c r="AE8" s="2"/>
      <c r="AF8" s="2"/>
      <c r="AG8" s="2"/>
      <c r="AH8" s="26"/>
      <c r="AI8" s="2"/>
      <c r="AJ8" s="2"/>
    </row>
    <row r="9" spans="1:36" x14ac:dyDescent="0.3">
      <c r="A9" s="23"/>
      <c r="B9" s="2"/>
      <c r="C9" s="2"/>
      <c r="D9" s="2"/>
      <c r="E9" s="2"/>
      <c r="F9" s="2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2" t="s">
        <v>20</v>
      </c>
      <c r="T9" s="43" t="s">
        <v>21</v>
      </c>
      <c r="U9" s="44">
        <v>150</v>
      </c>
      <c r="V9" s="44">
        <v>123</v>
      </c>
      <c r="W9" s="45">
        <v>108</v>
      </c>
      <c r="X9" s="2"/>
      <c r="Y9" s="37"/>
      <c r="Z9" s="2"/>
      <c r="AA9" s="2"/>
      <c r="AB9" s="2"/>
      <c r="AC9" s="2"/>
      <c r="AD9" s="2"/>
      <c r="AE9" s="2"/>
      <c r="AF9" s="2"/>
      <c r="AG9" s="2"/>
      <c r="AH9" s="26"/>
      <c r="AI9" s="2"/>
      <c r="AJ9" s="2"/>
    </row>
    <row r="10" spans="1:36" x14ac:dyDescent="0.3">
      <c r="A10" s="23"/>
      <c r="B10" s="8" t="s">
        <v>22</v>
      </c>
      <c r="C10" s="2"/>
      <c r="D10" s="2"/>
      <c r="E10" s="2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46"/>
      <c r="X10" s="47"/>
      <c r="Y10" s="37"/>
      <c r="Z10" s="28"/>
      <c r="AA10" s="2"/>
      <c r="AB10" s="2"/>
      <c r="AC10" s="2"/>
      <c r="AD10" s="2"/>
      <c r="AE10" s="2"/>
      <c r="AF10" s="2"/>
      <c r="AG10" s="2"/>
      <c r="AH10" s="26"/>
      <c r="AI10" s="2"/>
      <c r="AJ10" s="2"/>
    </row>
    <row r="11" spans="1:36" x14ac:dyDescent="0.3">
      <c r="A11" s="23"/>
      <c r="B11" s="48" t="s">
        <v>23</v>
      </c>
      <c r="C11" s="49"/>
      <c r="D11" s="49"/>
      <c r="E11" s="49"/>
      <c r="F11" s="50"/>
      <c r="G11" s="49"/>
      <c r="H11" s="49" t="s">
        <v>4</v>
      </c>
      <c r="I11" s="49"/>
      <c r="J11" s="4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51"/>
      <c r="X11" s="51"/>
      <c r="Y11" s="52"/>
      <c r="Z11" s="2"/>
      <c r="AA11" s="2"/>
      <c r="AB11" s="2"/>
      <c r="AC11" s="2"/>
      <c r="AD11" s="2"/>
      <c r="AE11" s="2"/>
      <c r="AF11" s="2"/>
      <c r="AG11" s="2"/>
      <c r="AH11" s="26"/>
      <c r="AI11" s="2"/>
      <c r="AJ11" s="2"/>
    </row>
    <row r="12" spans="1:36" x14ac:dyDescent="0.3">
      <c r="A12" s="23"/>
      <c r="B12" s="270" t="str">
        <f>IF('1. Summary'!B12="","",'1. Summary'!B12)</f>
        <v/>
      </c>
      <c r="C12" s="270"/>
      <c r="D12" s="270"/>
      <c r="E12" s="270"/>
      <c r="F12" s="270"/>
      <c r="G12" s="49"/>
      <c r="H12" s="270" t="str">
        <f>IF('1. Summary'!B18="","",'1. Summary'!B18)</f>
        <v/>
      </c>
      <c r="I12" s="270"/>
      <c r="J12" s="270"/>
      <c r="K12" s="270"/>
      <c r="L12" s="270"/>
      <c r="M12" s="27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6"/>
      <c r="AI12" s="2"/>
      <c r="AJ12" s="2"/>
    </row>
    <row r="13" spans="1:36" x14ac:dyDescent="0.3">
      <c r="A13" s="23"/>
      <c r="B13" s="49" t="s">
        <v>3</v>
      </c>
      <c r="C13" s="49"/>
      <c r="D13" s="49"/>
      <c r="E13" s="49"/>
      <c r="F13" s="50"/>
      <c r="G13" s="49"/>
      <c r="H13" s="49" t="s">
        <v>5</v>
      </c>
      <c r="I13" s="49"/>
      <c r="J13" s="49"/>
      <c r="K13" s="2"/>
      <c r="L13" s="2"/>
      <c r="M13" s="2"/>
      <c r="N13" s="2"/>
      <c r="O13" s="2"/>
      <c r="P13" s="2"/>
      <c r="Q13" s="2"/>
      <c r="R13" s="2"/>
      <c r="S13" s="2"/>
      <c r="T13" s="53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6"/>
      <c r="AI13" s="2"/>
      <c r="AJ13" s="2"/>
    </row>
    <row r="14" spans="1:36" x14ac:dyDescent="0.3">
      <c r="A14" s="23"/>
      <c r="B14" s="270" t="str">
        <f>IF('1. Summary'!B15="","",'1. Summary'!B15)</f>
        <v/>
      </c>
      <c r="C14" s="270"/>
      <c r="D14" s="270"/>
      <c r="E14" s="270"/>
      <c r="F14" s="270"/>
      <c r="G14" s="2"/>
      <c r="H14" s="270" t="str">
        <f>IF('1. Summary'!B21="","",'1. Summary'!B21)</f>
        <v/>
      </c>
      <c r="I14" s="270"/>
      <c r="J14" s="270"/>
      <c r="K14" s="270"/>
      <c r="L14" s="270"/>
      <c r="M14" s="27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6"/>
      <c r="AI14" s="2"/>
      <c r="AJ14" s="2"/>
    </row>
    <row r="15" spans="1:36" x14ac:dyDescent="0.3">
      <c r="A15" s="23"/>
      <c r="B15" s="2"/>
      <c r="C15" s="2"/>
      <c r="D15" s="2"/>
      <c r="E15" s="2"/>
      <c r="F15" s="2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6"/>
      <c r="AI15" s="2"/>
      <c r="AJ15" s="2"/>
    </row>
    <row r="16" spans="1:36" x14ac:dyDescent="0.3">
      <c r="A16" s="23"/>
      <c r="B16" s="2"/>
      <c r="C16" s="2"/>
      <c r="D16" s="2"/>
      <c r="E16" s="2"/>
      <c r="F16" s="2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6"/>
      <c r="AI16" s="2"/>
      <c r="AJ16" s="2"/>
    </row>
    <row r="17" spans="1:35" ht="15" customHeight="1" x14ac:dyDescent="0.3">
      <c r="A17" s="23"/>
      <c r="B17" s="271" t="s">
        <v>24</v>
      </c>
      <c r="C17" s="272" t="s">
        <v>25</v>
      </c>
      <c r="D17" s="273" t="s">
        <v>26</v>
      </c>
      <c r="E17" s="273" t="s">
        <v>27</v>
      </c>
      <c r="F17" s="274" t="s">
        <v>28</v>
      </c>
      <c r="G17" s="275" t="s">
        <v>29</v>
      </c>
      <c r="H17" s="275"/>
      <c r="I17" s="275"/>
      <c r="J17" s="275"/>
      <c r="K17" s="275"/>
      <c r="L17" s="275"/>
      <c r="M17" s="275"/>
      <c r="N17" s="275"/>
      <c r="O17" s="275"/>
      <c r="P17" s="275"/>
      <c r="Q17" s="276" t="s">
        <v>30</v>
      </c>
      <c r="R17" s="277" t="s">
        <v>31</v>
      </c>
      <c r="S17" s="277"/>
      <c r="T17" s="277"/>
      <c r="U17" s="277"/>
      <c r="V17" s="277"/>
      <c r="W17" s="277"/>
      <c r="X17" s="277"/>
      <c r="Y17" s="278" t="s">
        <v>32</v>
      </c>
      <c r="Z17" s="2"/>
      <c r="AA17" s="2"/>
      <c r="AB17" s="2"/>
      <c r="AC17" s="2"/>
      <c r="AD17" s="2"/>
      <c r="AE17" s="2"/>
      <c r="AF17" s="2"/>
      <c r="AG17" s="2"/>
      <c r="AH17" s="26"/>
      <c r="AI17" s="2"/>
    </row>
    <row r="18" spans="1:35" x14ac:dyDescent="0.3">
      <c r="A18" s="23"/>
      <c r="B18" s="271"/>
      <c r="C18" s="272"/>
      <c r="D18" s="273"/>
      <c r="E18" s="273"/>
      <c r="F18" s="274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6"/>
      <c r="R18" s="277"/>
      <c r="S18" s="277"/>
      <c r="T18" s="277"/>
      <c r="U18" s="277"/>
      <c r="V18" s="277"/>
      <c r="W18" s="277"/>
      <c r="X18" s="277"/>
      <c r="Y18" s="278"/>
      <c r="Z18" s="2"/>
      <c r="AA18" s="2"/>
      <c r="AB18" s="2"/>
      <c r="AC18" s="2"/>
      <c r="AD18" s="2"/>
      <c r="AE18" s="2"/>
      <c r="AF18" s="2"/>
      <c r="AG18" s="2"/>
      <c r="AH18" s="26"/>
      <c r="AI18" s="2"/>
    </row>
    <row r="19" spans="1:35" ht="30.75" customHeight="1" x14ac:dyDescent="0.3">
      <c r="A19" s="23"/>
      <c r="B19" s="271"/>
      <c r="C19" s="272"/>
      <c r="D19" s="273"/>
      <c r="E19" s="273"/>
      <c r="F19" s="274"/>
      <c r="G19" s="279" t="s">
        <v>33</v>
      </c>
      <c r="H19" s="279"/>
      <c r="I19" s="279"/>
      <c r="J19" s="279"/>
      <c r="K19" s="279"/>
      <c r="L19" s="280" t="s">
        <v>34</v>
      </c>
      <c r="M19" s="280"/>
      <c r="N19" s="280"/>
      <c r="O19" s="280"/>
      <c r="P19" s="280"/>
      <c r="Q19" s="276"/>
      <c r="R19" s="281" t="s">
        <v>35</v>
      </c>
      <c r="S19" s="282" t="s">
        <v>36</v>
      </c>
      <c r="T19" s="282"/>
      <c r="U19" s="282"/>
      <c r="V19" s="282"/>
      <c r="W19" s="282"/>
      <c r="X19" s="283" t="s">
        <v>37</v>
      </c>
      <c r="Y19" s="278"/>
      <c r="Z19" s="2"/>
      <c r="AA19" s="2"/>
      <c r="AB19" s="2"/>
      <c r="AC19" s="2"/>
      <c r="AD19" s="2"/>
      <c r="AE19" s="2"/>
      <c r="AF19" s="2"/>
      <c r="AG19" s="2"/>
      <c r="AH19" s="26"/>
      <c r="AI19" s="2"/>
    </row>
    <row r="20" spans="1:35" x14ac:dyDescent="0.3">
      <c r="A20" s="23"/>
      <c r="B20" s="271"/>
      <c r="C20" s="272"/>
      <c r="D20" s="273"/>
      <c r="E20" s="273"/>
      <c r="F20" s="274"/>
      <c r="G20" s="54" t="s">
        <v>38</v>
      </c>
      <c r="H20" s="55" t="s">
        <v>39</v>
      </c>
      <c r="I20" s="55" t="s">
        <v>40</v>
      </c>
      <c r="J20" s="56" t="s">
        <v>41</v>
      </c>
      <c r="K20" s="56" t="s">
        <v>42</v>
      </c>
      <c r="L20" s="54" t="s">
        <v>38</v>
      </c>
      <c r="M20" s="55" t="s">
        <v>39</v>
      </c>
      <c r="N20" s="55" t="s">
        <v>40</v>
      </c>
      <c r="O20" s="56" t="s">
        <v>41</v>
      </c>
      <c r="P20" s="57" t="s">
        <v>42</v>
      </c>
      <c r="Q20" s="276"/>
      <c r="R20" s="281"/>
      <c r="S20" s="58">
        <v>45708</v>
      </c>
      <c r="T20" s="59">
        <v>45709</v>
      </c>
      <c r="U20" s="59">
        <v>45710</v>
      </c>
      <c r="V20" s="59">
        <v>45711</v>
      </c>
      <c r="W20" s="60">
        <v>45712</v>
      </c>
      <c r="X20" s="283"/>
      <c r="Y20" s="278"/>
      <c r="Z20" s="2"/>
      <c r="AA20" s="2"/>
      <c r="AB20" s="2"/>
      <c r="AC20" s="2"/>
      <c r="AD20" s="2"/>
      <c r="AE20" s="2"/>
      <c r="AF20" s="2"/>
      <c r="AG20" s="2" t="s">
        <v>43</v>
      </c>
      <c r="AH20" s="26"/>
      <c r="AI20" s="2"/>
    </row>
    <row r="21" spans="1:35" x14ac:dyDescent="0.3">
      <c r="A21" s="23"/>
      <c r="B21" s="61" t="s">
        <v>44</v>
      </c>
      <c r="C21" s="62" t="s">
        <v>45</v>
      </c>
      <c r="D21" s="63" t="s">
        <v>46</v>
      </c>
      <c r="E21" s="64" t="s">
        <v>47</v>
      </c>
      <c r="F21" s="65" t="s">
        <v>48</v>
      </c>
      <c r="G21" s="66">
        <v>45708</v>
      </c>
      <c r="H21" s="67">
        <v>0.625</v>
      </c>
      <c r="I21" s="63" t="s">
        <v>49</v>
      </c>
      <c r="J21" s="68" t="s">
        <v>50</v>
      </c>
      <c r="K21" s="68" t="s">
        <v>51</v>
      </c>
      <c r="L21" s="66">
        <v>45712</v>
      </c>
      <c r="M21" s="67">
        <v>0.29166666666666702</v>
      </c>
      <c r="N21" s="63" t="s">
        <v>50</v>
      </c>
      <c r="O21" s="68" t="s">
        <v>49</v>
      </c>
      <c r="P21" s="69" t="s">
        <v>52</v>
      </c>
      <c r="Q21" s="70" t="s">
        <v>53</v>
      </c>
      <c r="R21" s="71" t="s">
        <v>19</v>
      </c>
      <c r="S21" s="72" t="s">
        <v>16</v>
      </c>
      <c r="T21" s="73" t="s">
        <v>16</v>
      </c>
      <c r="U21" s="73"/>
      <c r="V21" s="73"/>
      <c r="W21" s="74" t="s">
        <v>16</v>
      </c>
      <c r="X21" s="75" t="str">
        <f>IF(OR(LEFT(F21)="+",LEFT(F21)="-"),50,"")</f>
        <v/>
      </c>
      <c r="Y21" s="76">
        <f t="shared" ref="Y21:Y47" si="0">IFERROR(SUM(AA21:AG21),"choose hotel")</f>
        <v>420</v>
      </c>
      <c r="Z21" s="2"/>
      <c r="AA21" s="77">
        <f t="shared" ref="AA21:AA47" si="1">IF(S21="Single",VLOOKUP($R21,$T$8:$W$9,2,FALSE()),0)+IF(S21="Twin",VLOOKUP($R21,$T$8:$W$9,3,FALSE()),0)+IF(S21="Triple",VLOOKUP($R21,$T$8:$W$9,4,FALSE()),0)</f>
        <v>140</v>
      </c>
      <c r="AB21" s="77">
        <f t="shared" ref="AB21:AB47" si="2">IF(T21="Single",VLOOKUP($R21,$T$8:$W$9,2,FALSE()),0)+IF(T21="Twin",VLOOKUP($R21,$T$8:$W$9,3,FALSE()),0)+IF(T21="Triple",VLOOKUP($R21,$T$8:$W$9,4,FALSE()),0)</f>
        <v>140</v>
      </c>
      <c r="AC21" s="77">
        <f t="shared" ref="AC21:AC47" si="3">IF(U21="Single",VLOOKUP($R21,$T$8:$W$9,2,FALSE()),0)+IF(U21="Twin",VLOOKUP($R21,$T$8:$W$9,3,FALSE()),0)+IF(U21="Triple",VLOOKUP($R21,$T$8:$W$9,4,FALSE()),0)</f>
        <v>0</v>
      </c>
      <c r="AD21" s="77">
        <f t="shared" ref="AD21:AD47" si="4">IF(V21="Single",VLOOKUP($R21,$T$8:$W$9,2,FALSE()),0)+IF(V21="Twin",VLOOKUP($R21,$T$8:$W$9,3,FALSE()),0)+IF(V21="Triple",VLOOKUP($R21,$T$8:$W$9,4,FALSE()),0)</f>
        <v>0</v>
      </c>
      <c r="AE21" s="77">
        <f t="shared" ref="AE21:AE47" si="5">IF(W21="Single",VLOOKUP($R21,$T$8:$W$9,2,FALSE()),0)+IF(W21="Twin",VLOOKUP($R21,$T$8:$W$9,3,FALSE()),0)+IF(W21="Triple",VLOOKUP($R21,$T$8:$W$9,4,FALSE()),0)</f>
        <v>140</v>
      </c>
      <c r="AF21" s="77" t="str">
        <f t="shared" ref="AF21:AF47" si="6">X21</f>
        <v/>
      </c>
      <c r="AG21" s="2">
        <f t="shared" ref="AG21:AG47" si="7">IF(Q21="Yes",$U$12,0)</f>
        <v>0</v>
      </c>
      <c r="AH21" s="26"/>
      <c r="AI21" s="2"/>
    </row>
    <row r="22" spans="1:35" x14ac:dyDescent="0.3">
      <c r="A22" s="23"/>
      <c r="B22" s="78" t="s">
        <v>54</v>
      </c>
      <c r="C22" s="79" t="s">
        <v>55</v>
      </c>
      <c r="D22" s="80" t="s">
        <v>56</v>
      </c>
      <c r="E22" s="81" t="s">
        <v>57</v>
      </c>
      <c r="F22" s="82" t="s">
        <v>58</v>
      </c>
      <c r="G22" s="83">
        <v>45708</v>
      </c>
      <c r="H22" s="84">
        <v>0.52083333333333304</v>
      </c>
      <c r="I22" s="80" t="s">
        <v>59</v>
      </c>
      <c r="J22" s="85" t="s">
        <v>60</v>
      </c>
      <c r="K22" s="85" t="s">
        <v>61</v>
      </c>
      <c r="L22" s="83">
        <v>45712</v>
      </c>
      <c r="M22" s="84">
        <v>0.8125</v>
      </c>
      <c r="N22" s="80" t="s">
        <v>60</v>
      </c>
      <c r="O22" s="85" t="s">
        <v>59</v>
      </c>
      <c r="P22" s="86" t="s">
        <v>62</v>
      </c>
      <c r="Q22" s="87" t="s">
        <v>63</v>
      </c>
      <c r="R22" s="88" t="s">
        <v>21</v>
      </c>
      <c r="S22" s="89"/>
      <c r="T22" s="90" t="s">
        <v>15</v>
      </c>
      <c r="U22" s="90"/>
      <c r="V22" s="90"/>
      <c r="W22" s="91" t="s">
        <v>15</v>
      </c>
      <c r="X22" s="92">
        <f>IF(OR(LEFT(F22)="+",LEFT(F22)="-"),50,"")</f>
        <v>50</v>
      </c>
      <c r="Y22" s="93">
        <f t="shared" si="0"/>
        <v>350</v>
      </c>
      <c r="Z22" s="2"/>
      <c r="AA22" s="77">
        <f t="shared" si="1"/>
        <v>0</v>
      </c>
      <c r="AB22" s="77">
        <f t="shared" si="2"/>
        <v>150</v>
      </c>
      <c r="AC22" s="77">
        <f t="shared" si="3"/>
        <v>0</v>
      </c>
      <c r="AD22" s="77">
        <f t="shared" si="4"/>
        <v>0</v>
      </c>
      <c r="AE22" s="77">
        <f t="shared" si="5"/>
        <v>150</v>
      </c>
      <c r="AF22" s="77">
        <f t="shared" si="6"/>
        <v>50</v>
      </c>
      <c r="AG22" s="2">
        <f t="shared" si="7"/>
        <v>0</v>
      </c>
      <c r="AH22" s="26"/>
      <c r="AI22" s="2"/>
    </row>
    <row r="23" spans="1:35" x14ac:dyDescent="0.3">
      <c r="A23" s="23"/>
      <c r="B23" s="94">
        <v>1</v>
      </c>
      <c r="C23" s="95"/>
      <c r="D23" s="96"/>
      <c r="E23" s="97"/>
      <c r="F23" s="98"/>
      <c r="G23" s="99"/>
      <c r="H23" s="96"/>
      <c r="I23" s="96"/>
      <c r="J23" s="100"/>
      <c r="K23" s="101"/>
      <c r="L23" s="99"/>
      <c r="M23" s="96"/>
      <c r="N23" s="96"/>
      <c r="O23" s="100"/>
      <c r="P23" s="100"/>
      <c r="Q23" s="102"/>
      <c r="R23" s="103"/>
      <c r="S23" s="104"/>
      <c r="T23" s="105"/>
      <c r="U23" s="105"/>
      <c r="V23" s="105"/>
      <c r="W23" s="106"/>
      <c r="X23" s="107" t="str">
        <f t="shared" ref="X23:X47" si="8">IF(LEFT(F23)=" ",50,"")</f>
        <v/>
      </c>
      <c r="Y23" s="108">
        <f t="shared" si="0"/>
        <v>0</v>
      </c>
      <c r="Z23" s="2"/>
      <c r="AA23" s="77">
        <f t="shared" si="1"/>
        <v>0</v>
      </c>
      <c r="AB23" s="77">
        <f t="shared" si="2"/>
        <v>0</v>
      </c>
      <c r="AC23" s="77">
        <f t="shared" si="3"/>
        <v>0</v>
      </c>
      <c r="AD23" s="77">
        <f t="shared" si="4"/>
        <v>0</v>
      </c>
      <c r="AE23" s="77">
        <f t="shared" si="5"/>
        <v>0</v>
      </c>
      <c r="AF23" s="77" t="str">
        <f t="shared" si="6"/>
        <v/>
      </c>
      <c r="AG23" s="2">
        <f t="shared" si="7"/>
        <v>0</v>
      </c>
      <c r="AH23" s="26"/>
      <c r="AI23" s="2"/>
    </row>
    <row r="24" spans="1:35" x14ac:dyDescent="0.3">
      <c r="A24" s="23"/>
      <c r="B24" s="109">
        <v>2</v>
      </c>
      <c r="C24" s="110"/>
      <c r="D24" s="111"/>
      <c r="E24" s="112"/>
      <c r="F24" s="113"/>
      <c r="G24" s="114"/>
      <c r="H24" s="111"/>
      <c r="I24" s="111"/>
      <c r="J24" s="115"/>
      <c r="K24" s="116"/>
      <c r="L24" s="114"/>
      <c r="M24" s="111"/>
      <c r="N24" s="111"/>
      <c r="O24" s="115"/>
      <c r="P24" s="115"/>
      <c r="Q24" s="117"/>
      <c r="R24" s="118"/>
      <c r="S24" s="119"/>
      <c r="T24" s="120"/>
      <c r="U24" s="120"/>
      <c r="V24" s="120"/>
      <c r="W24" s="121"/>
      <c r="X24" s="122" t="str">
        <f t="shared" si="8"/>
        <v/>
      </c>
      <c r="Y24" s="123">
        <f t="shared" si="0"/>
        <v>0</v>
      </c>
      <c r="Z24" s="2"/>
      <c r="AA24" s="77">
        <f t="shared" si="1"/>
        <v>0</v>
      </c>
      <c r="AB24" s="77">
        <f t="shared" si="2"/>
        <v>0</v>
      </c>
      <c r="AC24" s="77">
        <f t="shared" si="3"/>
        <v>0</v>
      </c>
      <c r="AD24" s="77">
        <f t="shared" si="4"/>
        <v>0</v>
      </c>
      <c r="AE24" s="77">
        <f t="shared" si="5"/>
        <v>0</v>
      </c>
      <c r="AF24" s="77" t="str">
        <f t="shared" si="6"/>
        <v/>
      </c>
      <c r="AG24" s="2">
        <f t="shared" si="7"/>
        <v>0</v>
      </c>
      <c r="AH24" s="26"/>
      <c r="AI24" s="2"/>
    </row>
    <row r="25" spans="1:35" x14ac:dyDescent="0.3">
      <c r="A25" s="23"/>
      <c r="B25" s="94">
        <v>3</v>
      </c>
      <c r="C25" s="110"/>
      <c r="D25" s="111"/>
      <c r="E25" s="112"/>
      <c r="F25" s="113"/>
      <c r="G25" s="114"/>
      <c r="H25" s="111"/>
      <c r="I25" s="111"/>
      <c r="J25" s="115"/>
      <c r="K25" s="116"/>
      <c r="L25" s="114"/>
      <c r="M25" s="111"/>
      <c r="N25" s="111"/>
      <c r="O25" s="115"/>
      <c r="P25" s="115"/>
      <c r="Q25" s="117"/>
      <c r="R25" s="118"/>
      <c r="S25" s="119"/>
      <c r="T25" s="120"/>
      <c r="U25" s="120"/>
      <c r="V25" s="120"/>
      <c r="W25" s="121"/>
      <c r="X25" s="122" t="str">
        <f t="shared" si="8"/>
        <v/>
      </c>
      <c r="Y25" s="123">
        <f t="shared" si="0"/>
        <v>0</v>
      </c>
      <c r="Z25" s="2"/>
      <c r="AA25" s="77">
        <f t="shared" si="1"/>
        <v>0</v>
      </c>
      <c r="AB25" s="77">
        <f t="shared" si="2"/>
        <v>0</v>
      </c>
      <c r="AC25" s="77">
        <f t="shared" si="3"/>
        <v>0</v>
      </c>
      <c r="AD25" s="77">
        <f t="shared" si="4"/>
        <v>0</v>
      </c>
      <c r="AE25" s="77">
        <f t="shared" si="5"/>
        <v>0</v>
      </c>
      <c r="AF25" s="77" t="str">
        <f t="shared" si="6"/>
        <v/>
      </c>
      <c r="AG25" s="2">
        <f t="shared" si="7"/>
        <v>0</v>
      </c>
      <c r="AH25" s="26"/>
      <c r="AI25" s="2"/>
    </row>
    <row r="26" spans="1:35" x14ac:dyDescent="0.3">
      <c r="A26" s="23"/>
      <c r="B26" s="109">
        <v>4</v>
      </c>
      <c r="C26" s="110"/>
      <c r="D26" s="111"/>
      <c r="E26" s="112"/>
      <c r="F26" s="113"/>
      <c r="G26" s="114"/>
      <c r="H26" s="111"/>
      <c r="I26" s="111"/>
      <c r="J26" s="115"/>
      <c r="K26" s="116"/>
      <c r="L26" s="114"/>
      <c r="M26" s="111"/>
      <c r="N26" s="111"/>
      <c r="O26" s="115"/>
      <c r="P26" s="115"/>
      <c r="Q26" s="117"/>
      <c r="R26" s="118"/>
      <c r="S26" s="119"/>
      <c r="T26" s="120"/>
      <c r="U26" s="120"/>
      <c r="V26" s="120"/>
      <c r="W26" s="121"/>
      <c r="X26" s="122" t="str">
        <f t="shared" si="8"/>
        <v/>
      </c>
      <c r="Y26" s="123">
        <f t="shared" si="0"/>
        <v>0</v>
      </c>
      <c r="Z26" s="2"/>
      <c r="AA26" s="77">
        <f t="shared" si="1"/>
        <v>0</v>
      </c>
      <c r="AB26" s="77">
        <f t="shared" si="2"/>
        <v>0</v>
      </c>
      <c r="AC26" s="77">
        <f t="shared" si="3"/>
        <v>0</v>
      </c>
      <c r="AD26" s="77">
        <f t="shared" si="4"/>
        <v>0</v>
      </c>
      <c r="AE26" s="77">
        <f t="shared" si="5"/>
        <v>0</v>
      </c>
      <c r="AF26" s="77" t="str">
        <f t="shared" si="6"/>
        <v/>
      </c>
      <c r="AG26" s="2">
        <f t="shared" si="7"/>
        <v>0</v>
      </c>
      <c r="AH26" s="26"/>
      <c r="AI26" s="2"/>
    </row>
    <row r="27" spans="1:35" x14ac:dyDescent="0.3">
      <c r="A27" s="23"/>
      <c r="B27" s="94">
        <v>5</v>
      </c>
      <c r="C27" s="110"/>
      <c r="D27" s="111"/>
      <c r="E27" s="112"/>
      <c r="F27" s="113"/>
      <c r="G27" s="114"/>
      <c r="H27" s="111"/>
      <c r="I27" s="111"/>
      <c r="J27" s="115"/>
      <c r="K27" s="116"/>
      <c r="L27" s="114"/>
      <c r="M27" s="111"/>
      <c r="N27" s="111"/>
      <c r="O27" s="115"/>
      <c r="P27" s="115"/>
      <c r="Q27" s="117"/>
      <c r="R27" s="118"/>
      <c r="S27" s="119"/>
      <c r="T27" s="120"/>
      <c r="U27" s="120"/>
      <c r="V27" s="120"/>
      <c r="W27" s="121"/>
      <c r="X27" s="122" t="str">
        <f t="shared" si="8"/>
        <v/>
      </c>
      <c r="Y27" s="123">
        <f t="shared" si="0"/>
        <v>0</v>
      </c>
      <c r="Z27" s="2"/>
      <c r="AA27" s="77">
        <f t="shared" si="1"/>
        <v>0</v>
      </c>
      <c r="AB27" s="77">
        <f t="shared" si="2"/>
        <v>0</v>
      </c>
      <c r="AC27" s="77">
        <f t="shared" si="3"/>
        <v>0</v>
      </c>
      <c r="AD27" s="77">
        <f t="shared" si="4"/>
        <v>0</v>
      </c>
      <c r="AE27" s="77">
        <f t="shared" si="5"/>
        <v>0</v>
      </c>
      <c r="AF27" s="77" t="str">
        <f t="shared" si="6"/>
        <v/>
      </c>
      <c r="AG27" s="2">
        <f t="shared" si="7"/>
        <v>0</v>
      </c>
      <c r="AH27" s="26"/>
      <c r="AI27" s="2"/>
    </row>
    <row r="28" spans="1:35" x14ac:dyDescent="0.3">
      <c r="A28" s="23"/>
      <c r="B28" s="109">
        <v>6</v>
      </c>
      <c r="C28" s="110"/>
      <c r="D28" s="111"/>
      <c r="E28" s="112"/>
      <c r="F28" s="113"/>
      <c r="G28" s="114"/>
      <c r="H28" s="111"/>
      <c r="I28" s="111"/>
      <c r="J28" s="115"/>
      <c r="K28" s="116"/>
      <c r="L28" s="114"/>
      <c r="M28" s="111"/>
      <c r="N28" s="111"/>
      <c r="O28" s="115"/>
      <c r="P28" s="115"/>
      <c r="Q28" s="117"/>
      <c r="R28" s="118"/>
      <c r="S28" s="119"/>
      <c r="T28" s="120"/>
      <c r="U28" s="120"/>
      <c r="V28" s="120"/>
      <c r="W28" s="121"/>
      <c r="X28" s="122" t="str">
        <f t="shared" si="8"/>
        <v/>
      </c>
      <c r="Y28" s="123">
        <f t="shared" si="0"/>
        <v>0</v>
      </c>
      <c r="Z28" s="2"/>
      <c r="AA28" s="77">
        <f t="shared" si="1"/>
        <v>0</v>
      </c>
      <c r="AB28" s="77">
        <f t="shared" si="2"/>
        <v>0</v>
      </c>
      <c r="AC28" s="77">
        <f t="shared" si="3"/>
        <v>0</v>
      </c>
      <c r="AD28" s="77">
        <f t="shared" si="4"/>
        <v>0</v>
      </c>
      <c r="AE28" s="77">
        <f t="shared" si="5"/>
        <v>0</v>
      </c>
      <c r="AF28" s="77" t="str">
        <f t="shared" si="6"/>
        <v/>
      </c>
      <c r="AG28" s="2">
        <f t="shared" si="7"/>
        <v>0</v>
      </c>
      <c r="AH28" s="26"/>
      <c r="AI28" s="2"/>
    </row>
    <row r="29" spans="1:35" x14ac:dyDescent="0.3">
      <c r="A29" s="23"/>
      <c r="B29" s="94">
        <v>7</v>
      </c>
      <c r="C29" s="110"/>
      <c r="D29" s="111"/>
      <c r="E29" s="112"/>
      <c r="F29" s="113"/>
      <c r="G29" s="114"/>
      <c r="H29" s="111"/>
      <c r="I29" s="111"/>
      <c r="J29" s="115"/>
      <c r="K29" s="116"/>
      <c r="L29" s="114"/>
      <c r="M29" s="111"/>
      <c r="N29" s="111"/>
      <c r="O29" s="115"/>
      <c r="P29" s="115"/>
      <c r="Q29" s="117"/>
      <c r="R29" s="118"/>
      <c r="S29" s="119"/>
      <c r="T29" s="120"/>
      <c r="U29" s="120"/>
      <c r="V29" s="120"/>
      <c r="W29" s="121"/>
      <c r="X29" s="122" t="str">
        <f t="shared" si="8"/>
        <v/>
      </c>
      <c r="Y29" s="123">
        <f t="shared" si="0"/>
        <v>0</v>
      </c>
      <c r="Z29" s="2"/>
      <c r="AA29" s="77">
        <f t="shared" si="1"/>
        <v>0</v>
      </c>
      <c r="AB29" s="77">
        <f t="shared" si="2"/>
        <v>0</v>
      </c>
      <c r="AC29" s="77">
        <f t="shared" si="3"/>
        <v>0</v>
      </c>
      <c r="AD29" s="77">
        <f t="shared" si="4"/>
        <v>0</v>
      </c>
      <c r="AE29" s="77">
        <f t="shared" si="5"/>
        <v>0</v>
      </c>
      <c r="AF29" s="77" t="str">
        <f t="shared" si="6"/>
        <v/>
      </c>
      <c r="AG29" s="2">
        <f t="shared" si="7"/>
        <v>0</v>
      </c>
      <c r="AH29" s="26"/>
      <c r="AI29" s="2"/>
    </row>
    <row r="30" spans="1:35" x14ac:dyDescent="0.3">
      <c r="A30" s="23"/>
      <c r="B30" s="109">
        <v>8</v>
      </c>
      <c r="C30" s="110"/>
      <c r="D30" s="111"/>
      <c r="E30" s="112"/>
      <c r="F30" s="113"/>
      <c r="G30" s="114"/>
      <c r="H30" s="111"/>
      <c r="I30" s="111"/>
      <c r="J30" s="115"/>
      <c r="K30" s="116"/>
      <c r="L30" s="114"/>
      <c r="M30" s="111"/>
      <c r="N30" s="111"/>
      <c r="O30" s="115"/>
      <c r="P30" s="115"/>
      <c r="Q30" s="117"/>
      <c r="R30" s="118"/>
      <c r="S30" s="119"/>
      <c r="T30" s="120"/>
      <c r="U30" s="120"/>
      <c r="V30" s="120"/>
      <c r="W30" s="121"/>
      <c r="X30" s="122" t="str">
        <f t="shared" si="8"/>
        <v/>
      </c>
      <c r="Y30" s="123">
        <f t="shared" si="0"/>
        <v>0</v>
      </c>
      <c r="Z30" s="2"/>
      <c r="AA30" s="77">
        <f t="shared" si="1"/>
        <v>0</v>
      </c>
      <c r="AB30" s="77">
        <f t="shared" si="2"/>
        <v>0</v>
      </c>
      <c r="AC30" s="77">
        <f t="shared" si="3"/>
        <v>0</v>
      </c>
      <c r="AD30" s="77">
        <f t="shared" si="4"/>
        <v>0</v>
      </c>
      <c r="AE30" s="77">
        <f t="shared" si="5"/>
        <v>0</v>
      </c>
      <c r="AF30" s="77" t="str">
        <f t="shared" si="6"/>
        <v/>
      </c>
      <c r="AG30" s="2">
        <f t="shared" si="7"/>
        <v>0</v>
      </c>
      <c r="AH30" s="26"/>
      <c r="AI30" s="2"/>
    </row>
    <row r="31" spans="1:35" x14ac:dyDescent="0.3">
      <c r="A31" s="23"/>
      <c r="B31" s="94">
        <v>9</v>
      </c>
      <c r="C31" s="110"/>
      <c r="D31" s="111"/>
      <c r="E31" s="112"/>
      <c r="F31" s="113"/>
      <c r="G31" s="114"/>
      <c r="H31" s="111"/>
      <c r="I31" s="111"/>
      <c r="J31" s="115"/>
      <c r="K31" s="116"/>
      <c r="L31" s="114"/>
      <c r="M31" s="111"/>
      <c r="N31" s="111"/>
      <c r="O31" s="115"/>
      <c r="P31" s="115"/>
      <c r="Q31" s="117"/>
      <c r="R31" s="118"/>
      <c r="S31" s="119"/>
      <c r="T31" s="120"/>
      <c r="U31" s="120"/>
      <c r="V31" s="120"/>
      <c r="W31" s="121"/>
      <c r="X31" s="122" t="str">
        <f t="shared" si="8"/>
        <v/>
      </c>
      <c r="Y31" s="123">
        <f t="shared" si="0"/>
        <v>0</v>
      </c>
      <c r="Z31" s="2"/>
      <c r="AA31" s="77">
        <f t="shared" si="1"/>
        <v>0</v>
      </c>
      <c r="AB31" s="77">
        <f t="shared" si="2"/>
        <v>0</v>
      </c>
      <c r="AC31" s="77">
        <f t="shared" si="3"/>
        <v>0</v>
      </c>
      <c r="AD31" s="77">
        <f t="shared" si="4"/>
        <v>0</v>
      </c>
      <c r="AE31" s="77">
        <f t="shared" si="5"/>
        <v>0</v>
      </c>
      <c r="AF31" s="77" t="str">
        <f t="shared" si="6"/>
        <v/>
      </c>
      <c r="AG31" s="2">
        <f t="shared" si="7"/>
        <v>0</v>
      </c>
      <c r="AH31" s="26"/>
      <c r="AI31" s="2"/>
    </row>
    <row r="32" spans="1:35" x14ac:dyDescent="0.3">
      <c r="A32" s="23"/>
      <c r="B32" s="109">
        <v>10</v>
      </c>
      <c r="C32" s="110"/>
      <c r="D32" s="111"/>
      <c r="E32" s="112"/>
      <c r="F32" s="113"/>
      <c r="G32" s="114"/>
      <c r="H32" s="111"/>
      <c r="I32" s="111"/>
      <c r="J32" s="115"/>
      <c r="K32" s="116"/>
      <c r="L32" s="114"/>
      <c r="M32" s="111"/>
      <c r="N32" s="111"/>
      <c r="O32" s="115"/>
      <c r="P32" s="115"/>
      <c r="Q32" s="117"/>
      <c r="R32" s="118"/>
      <c r="S32" s="119"/>
      <c r="T32" s="120"/>
      <c r="U32" s="120"/>
      <c r="V32" s="120"/>
      <c r="W32" s="121"/>
      <c r="X32" s="122" t="str">
        <f t="shared" si="8"/>
        <v/>
      </c>
      <c r="Y32" s="123">
        <f t="shared" si="0"/>
        <v>0</v>
      </c>
      <c r="Z32" s="2"/>
      <c r="AA32" s="77">
        <f t="shared" si="1"/>
        <v>0</v>
      </c>
      <c r="AB32" s="77">
        <f t="shared" si="2"/>
        <v>0</v>
      </c>
      <c r="AC32" s="77">
        <f t="shared" si="3"/>
        <v>0</v>
      </c>
      <c r="AD32" s="77">
        <f t="shared" si="4"/>
        <v>0</v>
      </c>
      <c r="AE32" s="77">
        <f t="shared" si="5"/>
        <v>0</v>
      </c>
      <c r="AF32" s="77" t="str">
        <f t="shared" si="6"/>
        <v/>
      </c>
      <c r="AG32" s="2">
        <f t="shared" si="7"/>
        <v>0</v>
      </c>
      <c r="AH32" s="26"/>
      <c r="AI32" s="2"/>
    </row>
    <row r="33" spans="1:35" x14ac:dyDescent="0.3">
      <c r="A33" s="23"/>
      <c r="B33" s="94">
        <v>11</v>
      </c>
      <c r="C33" s="110"/>
      <c r="D33" s="111"/>
      <c r="E33" s="112"/>
      <c r="F33" s="113"/>
      <c r="G33" s="114"/>
      <c r="H33" s="111"/>
      <c r="I33" s="111"/>
      <c r="J33" s="115"/>
      <c r="K33" s="116"/>
      <c r="L33" s="114"/>
      <c r="M33" s="111"/>
      <c r="N33" s="111"/>
      <c r="O33" s="115"/>
      <c r="P33" s="115"/>
      <c r="Q33" s="117"/>
      <c r="R33" s="118"/>
      <c r="S33" s="119"/>
      <c r="T33" s="120"/>
      <c r="U33" s="120"/>
      <c r="V33" s="120"/>
      <c r="W33" s="121"/>
      <c r="X33" s="122" t="str">
        <f t="shared" si="8"/>
        <v/>
      </c>
      <c r="Y33" s="123">
        <f t="shared" si="0"/>
        <v>0</v>
      </c>
      <c r="Z33" s="2"/>
      <c r="AA33" s="77">
        <f t="shared" si="1"/>
        <v>0</v>
      </c>
      <c r="AB33" s="77">
        <f t="shared" si="2"/>
        <v>0</v>
      </c>
      <c r="AC33" s="77">
        <f t="shared" si="3"/>
        <v>0</v>
      </c>
      <c r="AD33" s="77">
        <f t="shared" si="4"/>
        <v>0</v>
      </c>
      <c r="AE33" s="77">
        <f t="shared" si="5"/>
        <v>0</v>
      </c>
      <c r="AF33" s="77" t="str">
        <f t="shared" si="6"/>
        <v/>
      </c>
      <c r="AG33" s="2">
        <f t="shared" si="7"/>
        <v>0</v>
      </c>
      <c r="AH33" s="26"/>
      <c r="AI33" s="2"/>
    </row>
    <row r="34" spans="1:35" x14ac:dyDescent="0.3">
      <c r="A34" s="23"/>
      <c r="B34" s="109">
        <v>12</v>
      </c>
      <c r="C34" s="110"/>
      <c r="D34" s="111"/>
      <c r="E34" s="112"/>
      <c r="F34" s="113"/>
      <c r="G34" s="114"/>
      <c r="H34" s="111"/>
      <c r="I34" s="111"/>
      <c r="J34" s="115"/>
      <c r="K34" s="116"/>
      <c r="L34" s="114"/>
      <c r="M34" s="111"/>
      <c r="N34" s="111"/>
      <c r="O34" s="115"/>
      <c r="P34" s="115"/>
      <c r="Q34" s="117"/>
      <c r="R34" s="118"/>
      <c r="S34" s="119"/>
      <c r="T34" s="120"/>
      <c r="U34" s="120"/>
      <c r="V34" s="120"/>
      <c r="W34" s="121"/>
      <c r="X34" s="122" t="str">
        <f t="shared" si="8"/>
        <v/>
      </c>
      <c r="Y34" s="123">
        <f t="shared" si="0"/>
        <v>0</v>
      </c>
      <c r="Z34" s="2"/>
      <c r="AA34" s="77">
        <f t="shared" si="1"/>
        <v>0</v>
      </c>
      <c r="AB34" s="77">
        <f t="shared" si="2"/>
        <v>0</v>
      </c>
      <c r="AC34" s="77">
        <f t="shared" si="3"/>
        <v>0</v>
      </c>
      <c r="AD34" s="77">
        <f t="shared" si="4"/>
        <v>0</v>
      </c>
      <c r="AE34" s="77">
        <f t="shared" si="5"/>
        <v>0</v>
      </c>
      <c r="AF34" s="77" t="str">
        <f t="shared" si="6"/>
        <v/>
      </c>
      <c r="AG34" s="2">
        <f t="shared" si="7"/>
        <v>0</v>
      </c>
      <c r="AH34" s="26"/>
      <c r="AI34" s="2"/>
    </row>
    <row r="35" spans="1:35" x14ac:dyDescent="0.3">
      <c r="A35" s="23"/>
      <c r="B35" s="94">
        <v>13</v>
      </c>
      <c r="C35" s="110"/>
      <c r="D35" s="111"/>
      <c r="E35" s="112"/>
      <c r="F35" s="113"/>
      <c r="G35" s="114"/>
      <c r="H35" s="111"/>
      <c r="I35" s="111"/>
      <c r="J35" s="115"/>
      <c r="K35" s="116"/>
      <c r="L35" s="114"/>
      <c r="M35" s="111"/>
      <c r="N35" s="111"/>
      <c r="O35" s="115"/>
      <c r="P35" s="115"/>
      <c r="Q35" s="117"/>
      <c r="R35" s="118"/>
      <c r="S35" s="119"/>
      <c r="T35" s="120"/>
      <c r="U35" s="120"/>
      <c r="V35" s="120"/>
      <c r="W35" s="121"/>
      <c r="X35" s="122" t="str">
        <f t="shared" si="8"/>
        <v/>
      </c>
      <c r="Y35" s="123">
        <f t="shared" si="0"/>
        <v>0</v>
      </c>
      <c r="Z35" s="2"/>
      <c r="AA35" s="77">
        <f t="shared" si="1"/>
        <v>0</v>
      </c>
      <c r="AB35" s="77">
        <f t="shared" si="2"/>
        <v>0</v>
      </c>
      <c r="AC35" s="77">
        <f t="shared" si="3"/>
        <v>0</v>
      </c>
      <c r="AD35" s="77">
        <f t="shared" si="4"/>
        <v>0</v>
      </c>
      <c r="AE35" s="77">
        <f t="shared" si="5"/>
        <v>0</v>
      </c>
      <c r="AF35" s="77" t="str">
        <f t="shared" si="6"/>
        <v/>
      </c>
      <c r="AG35" s="2">
        <f t="shared" si="7"/>
        <v>0</v>
      </c>
      <c r="AH35" s="26"/>
      <c r="AI35" s="2"/>
    </row>
    <row r="36" spans="1:35" x14ac:dyDescent="0.3">
      <c r="A36" s="23"/>
      <c r="B36" s="109">
        <v>14</v>
      </c>
      <c r="C36" s="110"/>
      <c r="D36" s="111"/>
      <c r="E36" s="112"/>
      <c r="F36" s="113"/>
      <c r="G36" s="114"/>
      <c r="H36" s="111"/>
      <c r="I36" s="111"/>
      <c r="J36" s="115"/>
      <c r="K36" s="116"/>
      <c r="L36" s="114"/>
      <c r="M36" s="111"/>
      <c r="N36" s="111"/>
      <c r="O36" s="115"/>
      <c r="P36" s="115"/>
      <c r="Q36" s="117"/>
      <c r="R36" s="118"/>
      <c r="S36" s="119"/>
      <c r="T36" s="120"/>
      <c r="U36" s="120"/>
      <c r="V36" s="120"/>
      <c r="W36" s="121"/>
      <c r="X36" s="122" t="str">
        <f t="shared" si="8"/>
        <v/>
      </c>
      <c r="Y36" s="123">
        <f t="shared" si="0"/>
        <v>0</v>
      </c>
      <c r="Z36" s="2"/>
      <c r="AA36" s="77">
        <f t="shared" si="1"/>
        <v>0</v>
      </c>
      <c r="AB36" s="77">
        <f t="shared" si="2"/>
        <v>0</v>
      </c>
      <c r="AC36" s="77">
        <f t="shared" si="3"/>
        <v>0</v>
      </c>
      <c r="AD36" s="77">
        <f t="shared" si="4"/>
        <v>0</v>
      </c>
      <c r="AE36" s="77">
        <f t="shared" si="5"/>
        <v>0</v>
      </c>
      <c r="AF36" s="77" t="str">
        <f t="shared" si="6"/>
        <v/>
      </c>
      <c r="AG36" s="2">
        <f t="shared" si="7"/>
        <v>0</v>
      </c>
      <c r="AH36" s="26"/>
      <c r="AI36" s="2"/>
    </row>
    <row r="37" spans="1:35" x14ac:dyDescent="0.3">
      <c r="A37" s="23"/>
      <c r="B37" s="94">
        <v>15</v>
      </c>
      <c r="C37" s="110"/>
      <c r="D37" s="111"/>
      <c r="E37" s="112"/>
      <c r="F37" s="113"/>
      <c r="G37" s="114"/>
      <c r="H37" s="111"/>
      <c r="I37" s="111"/>
      <c r="J37" s="115"/>
      <c r="K37" s="116"/>
      <c r="L37" s="114"/>
      <c r="M37" s="111"/>
      <c r="N37" s="111"/>
      <c r="O37" s="115"/>
      <c r="P37" s="115"/>
      <c r="Q37" s="117"/>
      <c r="R37" s="118"/>
      <c r="S37" s="119"/>
      <c r="T37" s="120"/>
      <c r="U37" s="120"/>
      <c r="V37" s="120"/>
      <c r="W37" s="121"/>
      <c r="X37" s="122" t="str">
        <f t="shared" si="8"/>
        <v/>
      </c>
      <c r="Y37" s="123">
        <f t="shared" si="0"/>
        <v>0</v>
      </c>
      <c r="Z37" s="2"/>
      <c r="AA37" s="77">
        <f t="shared" si="1"/>
        <v>0</v>
      </c>
      <c r="AB37" s="77">
        <f t="shared" si="2"/>
        <v>0</v>
      </c>
      <c r="AC37" s="77">
        <f t="shared" si="3"/>
        <v>0</v>
      </c>
      <c r="AD37" s="77">
        <f t="shared" si="4"/>
        <v>0</v>
      </c>
      <c r="AE37" s="77">
        <f t="shared" si="5"/>
        <v>0</v>
      </c>
      <c r="AF37" s="77" t="str">
        <f t="shared" si="6"/>
        <v/>
      </c>
      <c r="AG37" s="2">
        <f t="shared" si="7"/>
        <v>0</v>
      </c>
      <c r="AH37" s="26"/>
      <c r="AI37" s="2"/>
    </row>
    <row r="38" spans="1:35" x14ac:dyDescent="0.3">
      <c r="A38" s="23"/>
      <c r="B38" s="109">
        <v>16</v>
      </c>
      <c r="C38" s="110"/>
      <c r="D38" s="111"/>
      <c r="E38" s="112"/>
      <c r="F38" s="113"/>
      <c r="G38" s="114"/>
      <c r="H38" s="111"/>
      <c r="I38" s="111"/>
      <c r="J38" s="115"/>
      <c r="K38" s="116"/>
      <c r="L38" s="114"/>
      <c r="M38" s="111"/>
      <c r="N38" s="111"/>
      <c r="O38" s="115"/>
      <c r="P38" s="115"/>
      <c r="Q38" s="117"/>
      <c r="R38" s="118"/>
      <c r="S38" s="119"/>
      <c r="T38" s="120"/>
      <c r="U38" s="120"/>
      <c r="V38" s="120"/>
      <c r="W38" s="121"/>
      <c r="X38" s="122" t="str">
        <f t="shared" si="8"/>
        <v/>
      </c>
      <c r="Y38" s="123">
        <f t="shared" si="0"/>
        <v>0</v>
      </c>
      <c r="Z38" s="2"/>
      <c r="AA38" s="77">
        <f t="shared" si="1"/>
        <v>0</v>
      </c>
      <c r="AB38" s="77">
        <f t="shared" si="2"/>
        <v>0</v>
      </c>
      <c r="AC38" s="77">
        <f t="shared" si="3"/>
        <v>0</v>
      </c>
      <c r="AD38" s="77">
        <f t="shared" si="4"/>
        <v>0</v>
      </c>
      <c r="AE38" s="77">
        <f t="shared" si="5"/>
        <v>0</v>
      </c>
      <c r="AF38" s="77" t="str">
        <f t="shared" si="6"/>
        <v/>
      </c>
      <c r="AG38" s="2">
        <f t="shared" si="7"/>
        <v>0</v>
      </c>
      <c r="AH38" s="26"/>
      <c r="AI38" s="2"/>
    </row>
    <row r="39" spans="1:35" x14ac:dyDescent="0.3">
      <c r="A39" s="23"/>
      <c r="B39" s="94">
        <v>17</v>
      </c>
      <c r="C39" s="110"/>
      <c r="D39" s="111"/>
      <c r="E39" s="112"/>
      <c r="F39" s="113"/>
      <c r="G39" s="114"/>
      <c r="H39" s="111"/>
      <c r="I39" s="111"/>
      <c r="J39" s="115"/>
      <c r="K39" s="116"/>
      <c r="L39" s="114"/>
      <c r="M39" s="111"/>
      <c r="N39" s="111"/>
      <c r="O39" s="115"/>
      <c r="P39" s="115"/>
      <c r="Q39" s="117"/>
      <c r="R39" s="118"/>
      <c r="S39" s="119"/>
      <c r="T39" s="120"/>
      <c r="U39" s="120"/>
      <c r="V39" s="120"/>
      <c r="W39" s="121"/>
      <c r="X39" s="122" t="str">
        <f t="shared" si="8"/>
        <v/>
      </c>
      <c r="Y39" s="123">
        <f t="shared" si="0"/>
        <v>0</v>
      </c>
      <c r="Z39" s="2"/>
      <c r="AA39" s="77">
        <f t="shared" si="1"/>
        <v>0</v>
      </c>
      <c r="AB39" s="77">
        <f t="shared" si="2"/>
        <v>0</v>
      </c>
      <c r="AC39" s="77">
        <f t="shared" si="3"/>
        <v>0</v>
      </c>
      <c r="AD39" s="77">
        <f t="shared" si="4"/>
        <v>0</v>
      </c>
      <c r="AE39" s="77">
        <f t="shared" si="5"/>
        <v>0</v>
      </c>
      <c r="AF39" s="77" t="str">
        <f t="shared" si="6"/>
        <v/>
      </c>
      <c r="AG39" s="2">
        <f t="shared" si="7"/>
        <v>0</v>
      </c>
      <c r="AH39" s="26"/>
      <c r="AI39" s="2"/>
    </row>
    <row r="40" spans="1:35" x14ac:dyDescent="0.3">
      <c r="A40" s="23"/>
      <c r="B40" s="109">
        <v>18</v>
      </c>
      <c r="C40" s="110"/>
      <c r="D40" s="111"/>
      <c r="E40" s="112"/>
      <c r="F40" s="113"/>
      <c r="G40" s="114"/>
      <c r="H40" s="111"/>
      <c r="I40" s="111"/>
      <c r="J40" s="115"/>
      <c r="K40" s="116"/>
      <c r="L40" s="114"/>
      <c r="M40" s="111"/>
      <c r="N40" s="111"/>
      <c r="O40" s="115"/>
      <c r="P40" s="115"/>
      <c r="Q40" s="117"/>
      <c r="R40" s="118"/>
      <c r="S40" s="119"/>
      <c r="T40" s="120"/>
      <c r="U40" s="120"/>
      <c r="V40" s="120"/>
      <c r="W40" s="121"/>
      <c r="X40" s="122" t="str">
        <f t="shared" si="8"/>
        <v/>
      </c>
      <c r="Y40" s="123">
        <f t="shared" si="0"/>
        <v>0</v>
      </c>
      <c r="Z40" s="2"/>
      <c r="AA40" s="77">
        <f t="shared" si="1"/>
        <v>0</v>
      </c>
      <c r="AB40" s="77">
        <f t="shared" si="2"/>
        <v>0</v>
      </c>
      <c r="AC40" s="77">
        <f t="shared" si="3"/>
        <v>0</v>
      </c>
      <c r="AD40" s="77">
        <f t="shared" si="4"/>
        <v>0</v>
      </c>
      <c r="AE40" s="77">
        <f t="shared" si="5"/>
        <v>0</v>
      </c>
      <c r="AF40" s="77" t="str">
        <f t="shared" si="6"/>
        <v/>
      </c>
      <c r="AG40" s="2">
        <f t="shared" si="7"/>
        <v>0</v>
      </c>
      <c r="AH40" s="26"/>
      <c r="AI40" s="2"/>
    </row>
    <row r="41" spans="1:35" x14ac:dyDescent="0.3">
      <c r="A41" s="23"/>
      <c r="B41" s="94">
        <v>19</v>
      </c>
      <c r="C41" s="110"/>
      <c r="D41" s="111"/>
      <c r="E41" s="112"/>
      <c r="F41" s="113"/>
      <c r="G41" s="114"/>
      <c r="H41" s="111"/>
      <c r="I41" s="111"/>
      <c r="J41" s="115"/>
      <c r="K41" s="116"/>
      <c r="L41" s="114"/>
      <c r="M41" s="111"/>
      <c r="N41" s="111"/>
      <c r="O41" s="115"/>
      <c r="P41" s="115"/>
      <c r="Q41" s="117"/>
      <c r="R41" s="118"/>
      <c r="S41" s="119"/>
      <c r="T41" s="120"/>
      <c r="U41" s="120"/>
      <c r="V41" s="120"/>
      <c r="W41" s="121"/>
      <c r="X41" s="122" t="str">
        <f t="shared" si="8"/>
        <v/>
      </c>
      <c r="Y41" s="123">
        <f t="shared" si="0"/>
        <v>0</v>
      </c>
      <c r="Z41" s="2"/>
      <c r="AA41" s="77">
        <f t="shared" si="1"/>
        <v>0</v>
      </c>
      <c r="AB41" s="77">
        <f t="shared" si="2"/>
        <v>0</v>
      </c>
      <c r="AC41" s="77">
        <f t="shared" si="3"/>
        <v>0</v>
      </c>
      <c r="AD41" s="77">
        <f t="shared" si="4"/>
        <v>0</v>
      </c>
      <c r="AE41" s="77">
        <f t="shared" si="5"/>
        <v>0</v>
      </c>
      <c r="AF41" s="77" t="str">
        <f t="shared" si="6"/>
        <v/>
      </c>
      <c r="AG41" s="2">
        <f t="shared" si="7"/>
        <v>0</v>
      </c>
      <c r="AH41" s="26"/>
      <c r="AI41" s="2"/>
    </row>
    <row r="42" spans="1:35" x14ac:dyDescent="0.3">
      <c r="A42" s="23"/>
      <c r="B42" s="109">
        <v>20</v>
      </c>
      <c r="C42" s="110"/>
      <c r="D42" s="111"/>
      <c r="E42" s="112"/>
      <c r="F42" s="113"/>
      <c r="G42" s="114"/>
      <c r="H42" s="111"/>
      <c r="I42" s="111"/>
      <c r="J42" s="115"/>
      <c r="K42" s="116"/>
      <c r="L42" s="114"/>
      <c r="M42" s="111"/>
      <c r="N42" s="111"/>
      <c r="O42" s="115"/>
      <c r="P42" s="115"/>
      <c r="Q42" s="117"/>
      <c r="R42" s="118"/>
      <c r="S42" s="119"/>
      <c r="T42" s="120"/>
      <c r="U42" s="120"/>
      <c r="V42" s="120"/>
      <c r="W42" s="121"/>
      <c r="X42" s="122" t="str">
        <f t="shared" si="8"/>
        <v/>
      </c>
      <c r="Y42" s="123">
        <f t="shared" si="0"/>
        <v>0</v>
      </c>
      <c r="Z42" s="2"/>
      <c r="AA42" s="77">
        <f t="shared" si="1"/>
        <v>0</v>
      </c>
      <c r="AB42" s="77">
        <f t="shared" si="2"/>
        <v>0</v>
      </c>
      <c r="AC42" s="77">
        <f t="shared" si="3"/>
        <v>0</v>
      </c>
      <c r="AD42" s="77">
        <f t="shared" si="4"/>
        <v>0</v>
      </c>
      <c r="AE42" s="77">
        <f t="shared" si="5"/>
        <v>0</v>
      </c>
      <c r="AF42" s="77" t="str">
        <f t="shared" si="6"/>
        <v/>
      </c>
      <c r="AG42" s="2">
        <f t="shared" si="7"/>
        <v>0</v>
      </c>
      <c r="AH42" s="26"/>
      <c r="AI42" s="2"/>
    </row>
    <row r="43" spans="1:35" x14ac:dyDescent="0.3">
      <c r="A43" s="23"/>
      <c r="B43" s="94">
        <v>21</v>
      </c>
      <c r="C43" s="110"/>
      <c r="D43" s="111"/>
      <c r="E43" s="112"/>
      <c r="F43" s="113"/>
      <c r="G43" s="114"/>
      <c r="H43" s="111"/>
      <c r="I43" s="111"/>
      <c r="J43" s="115"/>
      <c r="K43" s="116"/>
      <c r="L43" s="114"/>
      <c r="M43" s="111"/>
      <c r="N43" s="111"/>
      <c r="O43" s="115"/>
      <c r="P43" s="115"/>
      <c r="Q43" s="117"/>
      <c r="R43" s="118"/>
      <c r="S43" s="119"/>
      <c r="T43" s="120"/>
      <c r="U43" s="120"/>
      <c r="V43" s="120"/>
      <c r="W43" s="121"/>
      <c r="X43" s="122" t="str">
        <f t="shared" si="8"/>
        <v/>
      </c>
      <c r="Y43" s="123">
        <f t="shared" si="0"/>
        <v>0</v>
      </c>
      <c r="Z43" s="2"/>
      <c r="AA43" s="77">
        <f t="shared" si="1"/>
        <v>0</v>
      </c>
      <c r="AB43" s="77">
        <f t="shared" si="2"/>
        <v>0</v>
      </c>
      <c r="AC43" s="77">
        <f t="shared" si="3"/>
        <v>0</v>
      </c>
      <c r="AD43" s="77">
        <f t="shared" si="4"/>
        <v>0</v>
      </c>
      <c r="AE43" s="77">
        <f t="shared" si="5"/>
        <v>0</v>
      </c>
      <c r="AF43" s="77" t="str">
        <f t="shared" si="6"/>
        <v/>
      </c>
      <c r="AG43" s="2">
        <f t="shared" si="7"/>
        <v>0</v>
      </c>
      <c r="AH43" s="26"/>
      <c r="AI43" s="2"/>
    </row>
    <row r="44" spans="1:35" x14ac:dyDescent="0.3">
      <c r="A44" s="23"/>
      <c r="B44" s="109">
        <v>22</v>
      </c>
      <c r="C44" s="110"/>
      <c r="D44" s="111"/>
      <c r="E44" s="112"/>
      <c r="F44" s="113"/>
      <c r="G44" s="114"/>
      <c r="H44" s="111"/>
      <c r="I44" s="111"/>
      <c r="J44" s="115"/>
      <c r="K44" s="116"/>
      <c r="L44" s="114"/>
      <c r="M44" s="111"/>
      <c r="N44" s="111"/>
      <c r="O44" s="115"/>
      <c r="P44" s="115"/>
      <c r="Q44" s="117"/>
      <c r="R44" s="118"/>
      <c r="S44" s="119"/>
      <c r="T44" s="120"/>
      <c r="U44" s="120"/>
      <c r="V44" s="120"/>
      <c r="W44" s="121"/>
      <c r="X44" s="122" t="str">
        <f t="shared" si="8"/>
        <v/>
      </c>
      <c r="Y44" s="123">
        <f t="shared" si="0"/>
        <v>0</v>
      </c>
      <c r="Z44" s="2"/>
      <c r="AA44" s="77">
        <f t="shared" si="1"/>
        <v>0</v>
      </c>
      <c r="AB44" s="77">
        <f t="shared" si="2"/>
        <v>0</v>
      </c>
      <c r="AC44" s="77">
        <f t="shared" si="3"/>
        <v>0</v>
      </c>
      <c r="AD44" s="77">
        <f t="shared" si="4"/>
        <v>0</v>
      </c>
      <c r="AE44" s="77">
        <f t="shared" si="5"/>
        <v>0</v>
      </c>
      <c r="AF44" s="77" t="str">
        <f t="shared" si="6"/>
        <v/>
      </c>
      <c r="AG44" s="2">
        <f t="shared" si="7"/>
        <v>0</v>
      </c>
      <c r="AH44" s="26"/>
      <c r="AI44" s="2"/>
    </row>
    <row r="45" spans="1:35" x14ac:dyDescent="0.3">
      <c r="A45" s="23"/>
      <c r="B45" s="94">
        <v>23</v>
      </c>
      <c r="C45" s="110"/>
      <c r="D45" s="111"/>
      <c r="E45" s="112"/>
      <c r="F45" s="113"/>
      <c r="G45" s="114"/>
      <c r="H45" s="111"/>
      <c r="I45" s="111"/>
      <c r="J45" s="115"/>
      <c r="K45" s="116"/>
      <c r="L45" s="114"/>
      <c r="M45" s="111"/>
      <c r="N45" s="111"/>
      <c r="O45" s="115"/>
      <c r="P45" s="115"/>
      <c r="Q45" s="117"/>
      <c r="R45" s="118"/>
      <c r="S45" s="119"/>
      <c r="T45" s="120"/>
      <c r="U45" s="120"/>
      <c r="V45" s="120"/>
      <c r="W45" s="121"/>
      <c r="X45" s="122" t="str">
        <f t="shared" si="8"/>
        <v/>
      </c>
      <c r="Y45" s="123">
        <f t="shared" si="0"/>
        <v>0</v>
      </c>
      <c r="Z45" s="2"/>
      <c r="AA45" s="77">
        <f t="shared" si="1"/>
        <v>0</v>
      </c>
      <c r="AB45" s="77">
        <f t="shared" si="2"/>
        <v>0</v>
      </c>
      <c r="AC45" s="77">
        <f t="shared" si="3"/>
        <v>0</v>
      </c>
      <c r="AD45" s="77">
        <f t="shared" si="4"/>
        <v>0</v>
      </c>
      <c r="AE45" s="77">
        <f t="shared" si="5"/>
        <v>0</v>
      </c>
      <c r="AF45" s="77" t="str">
        <f t="shared" si="6"/>
        <v/>
      </c>
      <c r="AG45" s="2">
        <f t="shared" si="7"/>
        <v>0</v>
      </c>
      <c r="AH45" s="26"/>
      <c r="AI45" s="2"/>
    </row>
    <row r="46" spans="1:35" x14ac:dyDescent="0.3">
      <c r="A46" s="23"/>
      <c r="B46" s="109">
        <v>24</v>
      </c>
      <c r="C46" s="110"/>
      <c r="D46" s="111"/>
      <c r="E46" s="112"/>
      <c r="F46" s="113"/>
      <c r="G46" s="114"/>
      <c r="H46" s="111"/>
      <c r="I46" s="111"/>
      <c r="J46" s="115"/>
      <c r="K46" s="116"/>
      <c r="L46" s="114"/>
      <c r="M46" s="111"/>
      <c r="N46" s="111"/>
      <c r="O46" s="115"/>
      <c r="P46" s="115"/>
      <c r="Q46" s="117"/>
      <c r="R46" s="118"/>
      <c r="S46" s="119"/>
      <c r="T46" s="120"/>
      <c r="U46" s="120"/>
      <c r="V46" s="120"/>
      <c r="W46" s="121"/>
      <c r="X46" s="122" t="str">
        <f t="shared" si="8"/>
        <v/>
      </c>
      <c r="Y46" s="123">
        <f t="shared" si="0"/>
        <v>0</v>
      </c>
      <c r="Z46" s="2"/>
      <c r="AA46" s="77">
        <f t="shared" si="1"/>
        <v>0</v>
      </c>
      <c r="AB46" s="77">
        <f t="shared" si="2"/>
        <v>0</v>
      </c>
      <c r="AC46" s="77">
        <f t="shared" si="3"/>
        <v>0</v>
      </c>
      <c r="AD46" s="77">
        <f t="shared" si="4"/>
        <v>0</v>
      </c>
      <c r="AE46" s="77">
        <f t="shared" si="5"/>
        <v>0</v>
      </c>
      <c r="AF46" s="77" t="str">
        <f t="shared" si="6"/>
        <v/>
      </c>
      <c r="AG46" s="2">
        <f t="shared" si="7"/>
        <v>0</v>
      </c>
      <c r="AH46" s="26"/>
      <c r="AI46" s="2"/>
    </row>
    <row r="47" spans="1:35" x14ac:dyDescent="0.3">
      <c r="A47" s="23"/>
      <c r="B47" s="124">
        <v>25</v>
      </c>
      <c r="C47" s="125"/>
      <c r="D47" s="126"/>
      <c r="E47" s="127"/>
      <c r="F47" s="128"/>
      <c r="G47" s="129"/>
      <c r="H47" s="126"/>
      <c r="I47" s="126"/>
      <c r="J47" s="130"/>
      <c r="K47" s="131"/>
      <c r="L47" s="129"/>
      <c r="M47" s="126"/>
      <c r="N47" s="126"/>
      <c r="O47" s="130"/>
      <c r="P47" s="130"/>
      <c r="Q47" s="132"/>
      <c r="R47" s="133"/>
      <c r="S47" s="134"/>
      <c r="T47" s="135"/>
      <c r="U47" s="135"/>
      <c r="V47" s="135"/>
      <c r="W47" s="136"/>
      <c r="X47" s="137" t="str">
        <f t="shared" si="8"/>
        <v/>
      </c>
      <c r="Y47" s="138">
        <f t="shared" si="0"/>
        <v>0</v>
      </c>
      <c r="Z47" s="2"/>
      <c r="AA47" s="77">
        <f t="shared" si="1"/>
        <v>0</v>
      </c>
      <c r="AB47" s="77">
        <f t="shared" si="2"/>
        <v>0</v>
      </c>
      <c r="AC47" s="77">
        <f t="shared" si="3"/>
        <v>0</v>
      </c>
      <c r="AD47" s="77">
        <f t="shared" si="4"/>
        <v>0</v>
      </c>
      <c r="AE47" s="77">
        <f t="shared" si="5"/>
        <v>0</v>
      </c>
      <c r="AF47" s="77" t="str">
        <f t="shared" si="6"/>
        <v/>
      </c>
      <c r="AG47" s="2">
        <f t="shared" si="7"/>
        <v>0</v>
      </c>
      <c r="AH47" s="26"/>
      <c r="AI47" s="2"/>
    </row>
    <row r="48" spans="1:35" x14ac:dyDescent="0.3">
      <c r="A48" s="23"/>
      <c r="B48" s="2"/>
      <c r="C48" s="2"/>
      <c r="D48" s="2"/>
      <c r="E48" s="2"/>
      <c r="F48" s="2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6"/>
      <c r="AI48" s="2"/>
    </row>
    <row r="49" spans="1:35" x14ac:dyDescent="0.3">
      <c r="A49" s="23"/>
      <c r="B49" s="2"/>
      <c r="C49" s="2"/>
      <c r="D49" s="2"/>
      <c r="E49" s="2"/>
      <c r="F49" s="2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6"/>
      <c r="AI49" s="2"/>
    </row>
    <row r="50" spans="1:35" x14ac:dyDescent="0.3">
      <c r="A50" s="23"/>
      <c r="B50" s="2"/>
      <c r="C50" s="2"/>
      <c r="D50" s="2"/>
      <c r="E50" s="2"/>
      <c r="F50" s="2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6"/>
      <c r="AI50" s="2"/>
    </row>
    <row r="51" spans="1:35" x14ac:dyDescent="0.3">
      <c r="A51" s="23"/>
      <c r="B51" s="2"/>
      <c r="C51" s="2"/>
      <c r="D51" s="2"/>
      <c r="E51" s="2"/>
      <c r="F51" s="2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6"/>
      <c r="AI51" s="2"/>
    </row>
    <row r="52" spans="1:35" x14ac:dyDescent="0.3">
      <c r="A52" s="23"/>
      <c r="B52" s="2"/>
      <c r="C52" s="2"/>
      <c r="D52" s="2"/>
      <c r="E52" s="2"/>
      <c r="F52" s="2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6"/>
      <c r="AI52" s="2"/>
    </row>
    <row r="53" spans="1:35" x14ac:dyDescent="0.3">
      <c r="A53" s="23"/>
      <c r="B53" s="2"/>
      <c r="C53" s="2"/>
      <c r="D53" s="2"/>
      <c r="E53" s="2"/>
      <c r="F53" s="2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6"/>
      <c r="AI53" s="2"/>
    </row>
    <row r="54" spans="1:35" x14ac:dyDescent="0.3">
      <c r="A54" s="23"/>
      <c r="B54" s="2"/>
      <c r="C54" s="2"/>
      <c r="D54" s="2"/>
      <c r="E54" s="2"/>
      <c r="F54" s="2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6"/>
      <c r="AI54" s="2"/>
    </row>
    <row r="55" spans="1:35" x14ac:dyDescent="0.3">
      <c r="A55" s="139"/>
      <c r="B55" s="140"/>
      <c r="C55" s="140"/>
      <c r="D55" s="140"/>
      <c r="E55" s="140"/>
      <c r="F55" s="141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2"/>
      <c r="AI55" s="2"/>
    </row>
    <row r="56" spans="1:35" hidden="1" x14ac:dyDescent="0.3">
      <c r="A56" s="2"/>
      <c r="B56" s="2"/>
      <c r="C56" s="2"/>
      <c r="D56" s="2"/>
      <c r="E56" s="2"/>
      <c r="F56" s="2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3">
      <c r="A57" s="2"/>
      <c r="B57" s="2"/>
      <c r="C57" s="2"/>
      <c r="D57" s="2"/>
      <c r="E57" s="2"/>
      <c r="F57" s="2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</sheetData>
  <sheetProtection algorithmName="SHA-512" hashValue="VKa4WGnSjVIexXvD8LU/JUCOxbbJVoCkxTYPCRCz8ad6fFcSvmNmijUbhYJtu0tbrMn+S74cSaJaIERZVuIayA==" saltValue="PL+NcH5N8pZpr8RsbolXaA==" spinCount="100000" sheet="1" selectLockedCells="1"/>
  <mergeCells count="22">
    <mergeCell ref="Q17:Q20"/>
    <mergeCell ref="R17:X18"/>
    <mergeCell ref="Y17:Y20"/>
    <mergeCell ref="G19:K19"/>
    <mergeCell ref="L19:P19"/>
    <mergeCell ref="R19:R20"/>
    <mergeCell ref="S19:W19"/>
    <mergeCell ref="X19:X20"/>
    <mergeCell ref="B14:F14"/>
    <mergeCell ref="H14:M14"/>
    <mergeCell ref="B17:B20"/>
    <mergeCell ref="C17:C20"/>
    <mergeCell ref="D17:D20"/>
    <mergeCell ref="E17:E20"/>
    <mergeCell ref="F17:F20"/>
    <mergeCell ref="G17:P18"/>
    <mergeCell ref="U1:W4"/>
    <mergeCell ref="G2:S5"/>
    <mergeCell ref="B3:E3"/>
    <mergeCell ref="U6:W6"/>
    <mergeCell ref="B12:F12"/>
    <mergeCell ref="H12:M12"/>
  </mergeCells>
  <conditionalFormatting sqref="Y21:Y47">
    <cfRule type="containsText" dxfId="0" priority="2" operator="containsText" text="choose hotel">
      <formula>NOT(ISERROR(SEARCH("choose hotel",Y21)))</formula>
    </cfRule>
  </conditionalFormatting>
  <hyperlinks>
    <hyperlink ref="C5" r:id="rId1" xr:uid="{00000000-0004-0000-0100-000000000000}"/>
  </hyperlinks>
  <pageMargins left="0.7" right="0.7" top="0.75" bottom="0.75" header="0.511811023622047" footer="0.511811023622047"/>
  <pageSetup paperSize="9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'Listy rozwijane'!$G$2:$G$20</xm:f>
          </x14:formula1>
          <x14:formula2>
            <xm:f>0</xm:f>
          </x14:formula2>
          <xm:sqref>F23:F47</xm:sqref>
        </x14:dataValidation>
        <x14:dataValidation type="list" allowBlank="1" showInputMessage="1" showErrorMessage="1" xr:uid="{00000000-0002-0000-0100-000001000000}">
          <x14:formula1>
            <xm:f>'Listy rozwijane'!$J$2:$J$3</xm:f>
          </x14:formula1>
          <x14:formula2>
            <xm:f>0</xm:f>
          </x14:formula2>
          <xm:sqref>R23:R47</xm:sqref>
        </x14:dataValidation>
        <x14:dataValidation type="list" allowBlank="1" showInputMessage="1" showErrorMessage="1" xr:uid="{00000000-0002-0000-0100-000002000000}">
          <x14:formula1>
            <xm:f>'Listy rozwijane'!$F$2:$F$3</xm:f>
          </x14:formula1>
          <x14:formula2>
            <xm:f>0</xm:f>
          </x14:formula2>
          <xm:sqref>E23:E47</xm:sqref>
        </x14:dataValidation>
        <x14:dataValidation type="list" allowBlank="1" showInputMessage="1" showErrorMessage="1" xr:uid="{00000000-0002-0000-0100-000003000000}">
          <x14:formula1>
            <xm:f>'Listy rozwijane'!$H$2:$H$3</xm:f>
          </x14:formula1>
          <x14:formula2>
            <xm:f>0</xm:f>
          </x14:formula2>
          <xm:sqref>Q23:Q47</xm:sqref>
        </x14:dataValidation>
        <x14:dataValidation type="list" allowBlank="1" showInputMessage="1" showErrorMessage="1" xr:uid="{00000000-0002-0000-0100-000004000000}">
          <x14:formula1>
            <xm:f>'Listy rozwijane'!$D$2:$D$4</xm:f>
          </x14:formula1>
          <x14:formula2>
            <xm:f>0</xm:f>
          </x14:formula2>
          <xm:sqref>S23:W47</xm:sqref>
        </x14:dataValidation>
        <x14:dataValidation type="list" allowBlank="1" showInputMessage="1" showErrorMessage="1" xr:uid="{00000000-0002-0000-0100-000005000000}">
          <x14:formula1>
            <xm:f>'Listy rozwijane'!$I$2:$I$6</xm:f>
          </x14:formula1>
          <x14:formula2>
            <xm:f>0</xm:f>
          </x14:formula2>
          <xm:sqref>G23:G47 L23:L47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61"/>
  <sheetViews>
    <sheetView topLeftCell="B1" zoomScale="80" zoomScaleNormal="80" workbookViewId="0">
      <selection activeCell="D20" sqref="D20"/>
    </sheetView>
  </sheetViews>
  <sheetFormatPr defaultColWidth="8.44140625" defaultRowHeight="14.4" zeroHeight="1" x14ac:dyDescent="0.3"/>
  <cols>
    <col min="1" max="1" width="4.44140625" customWidth="1"/>
    <col min="2" max="2" width="6.21875" customWidth="1"/>
    <col min="3" max="3" width="23.21875" customWidth="1"/>
    <col min="4" max="4" width="11.21875" customWidth="1"/>
    <col min="5" max="5" width="14.77734375" customWidth="1"/>
    <col min="6" max="6" width="14.44140625" style="18" customWidth="1"/>
    <col min="7" max="7" width="10" customWidth="1"/>
    <col min="8" max="8" width="28.77734375" customWidth="1"/>
    <col min="9" max="9" width="12" customWidth="1"/>
    <col min="10" max="11" width="9.109375" customWidth="1"/>
    <col min="12" max="12" width="11.21875" customWidth="1"/>
    <col min="13" max="16" width="9.109375" customWidth="1"/>
    <col min="17" max="17" width="5.77734375" customWidth="1"/>
    <col min="18" max="18" width="22" customWidth="1"/>
    <col min="19" max="21" width="13.77734375" customWidth="1"/>
    <col min="22" max="28" width="9.109375" customWidth="1"/>
  </cols>
  <sheetData>
    <row r="1" spans="1:21" ht="23.25" customHeight="1" x14ac:dyDescent="0.4">
      <c r="A1" s="143" t="s">
        <v>9</v>
      </c>
      <c r="B1" s="3"/>
      <c r="C1" s="3"/>
      <c r="D1" s="3"/>
      <c r="E1" s="3"/>
      <c r="F1" s="14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45"/>
    </row>
    <row r="2" spans="1:21" ht="23.25" customHeight="1" x14ac:dyDescent="0.3">
      <c r="A2" s="6"/>
      <c r="B2" s="2"/>
      <c r="C2" s="2"/>
      <c r="D2" s="2"/>
      <c r="E2" s="2"/>
      <c r="F2" s="24"/>
      <c r="G2" s="267" t="s">
        <v>10</v>
      </c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"/>
      <c r="U2" s="146"/>
    </row>
    <row r="3" spans="1:21" ht="23.25" customHeight="1" x14ac:dyDescent="0.3">
      <c r="A3" s="6"/>
      <c r="B3" s="268" t="s">
        <v>11</v>
      </c>
      <c r="C3" s="268"/>
      <c r="D3" s="268"/>
      <c r="E3" s="268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"/>
      <c r="U3" s="146"/>
    </row>
    <row r="4" spans="1:21" x14ac:dyDescent="0.3">
      <c r="A4" s="6"/>
      <c r="B4" s="2" t="s">
        <v>12</v>
      </c>
      <c r="C4" s="2"/>
      <c r="D4" s="2"/>
      <c r="E4" s="2"/>
      <c r="F4" s="24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"/>
      <c r="U4" s="146"/>
    </row>
    <row r="5" spans="1:21" x14ac:dyDescent="0.3">
      <c r="A5" s="6"/>
      <c r="B5" s="2" t="s">
        <v>3</v>
      </c>
      <c r="C5" s="27" t="s">
        <v>13</v>
      </c>
      <c r="D5" s="2"/>
      <c r="E5" s="2"/>
      <c r="F5" s="24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"/>
      <c r="U5" s="147"/>
    </row>
    <row r="6" spans="1:21" ht="33.75" customHeight="1" x14ac:dyDescent="0.3">
      <c r="A6" s="6"/>
      <c r="B6" s="2"/>
      <c r="C6" s="2"/>
      <c r="D6" s="2"/>
      <c r="E6" s="2"/>
      <c r="F6" s="2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48"/>
    </row>
    <row r="7" spans="1:21" ht="29.25" customHeight="1" x14ac:dyDescent="0.3">
      <c r="A7" s="6"/>
      <c r="B7" s="2"/>
      <c r="C7" s="2"/>
      <c r="D7" s="2"/>
      <c r="E7" s="2"/>
      <c r="F7" s="2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49"/>
    </row>
    <row r="8" spans="1:21" x14ac:dyDescent="0.3">
      <c r="A8" s="6"/>
      <c r="B8" s="2"/>
      <c r="C8" s="2"/>
      <c r="D8" s="2"/>
      <c r="E8" s="2"/>
      <c r="F8" s="2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49"/>
    </row>
    <row r="9" spans="1:21" x14ac:dyDescent="0.3">
      <c r="A9" s="6"/>
      <c r="B9" s="2"/>
      <c r="C9" s="2"/>
      <c r="D9" s="2"/>
      <c r="E9" s="2"/>
      <c r="F9" s="2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5"/>
    </row>
    <row r="10" spans="1:21" x14ac:dyDescent="0.3">
      <c r="A10" s="6"/>
      <c r="B10" s="8" t="s">
        <v>22</v>
      </c>
      <c r="C10" s="2"/>
      <c r="D10" s="2"/>
      <c r="E10" s="2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49"/>
    </row>
    <row r="11" spans="1:21" x14ac:dyDescent="0.3">
      <c r="A11" s="6"/>
      <c r="B11" s="48" t="s">
        <v>23</v>
      </c>
      <c r="C11" s="49"/>
      <c r="D11" s="49"/>
      <c r="E11" s="49"/>
      <c r="F11" s="50"/>
      <c r="G11" s="49"/>
      <c r="H11" s="49" t="s">
        <v>4</v>
      </c>
      <c r="I11" s="49"/>
      <c r="J11" s="49"/>
      <c r="K11" s="2"/>
      <c r="L11" s="2"/>
      <c r="M11" s="2"/>
      <c r="N11" s="2"/>
      <c r="O11" s="2"/>
      <c r="P11" s="2"/>
      <c r="Q11" s="2"/>
      <c r="R11" s="2"/>
      <c r="S11" s="2"/>
      <c r="T11" s="2"/>
      <c r="U11" s="150"/>
    </row>
    <row r="12" spans="1:21" x14ac:dyDescent="0.3">
      <c r="A12" s="6"/>
      <c r="B12" s="270" t="str">
        <f>IF('1. Summary'!B12="","",'1. Summary'!B12)</f>
        <v/>
      </c>
      <c r="C12" s="270"/>
      <c r="D12" s="270"/>
      <c r="E12" s="270"/>
      <c r="F12" s="270"/>
      <c r="G12" s="49"/>
      <c r="H12" s="270" t="str">
        <f>IF('1. Summary'!B18="","",'1. Summary'!B18)</f>
        <v/>
      </c>
      <c r="I12" s="270"/>
      <c r="J12" s="270"/>
      <c r="K12" s="270"/>
      <c r="L12" s="270"/>
      <c r="M12" s="270"/>
      <c r="N12" s="2"/>
      <c r="O12" s="2"/>
      <c r="P12" s="2"/>
      <c r="Q12" s="2"/>
      <c r="R12" s="2"/>
      <c r="S12" s="2"/>
      <c r="T12" s="2"/>
      <c r="U12" s="5"/>
    </row>
    <row r="13" spans="1:21" x14ac:dyDescent="0.3">
      <c r="A13" s="6"/>
      <c r="B13" s="49" t="s">
        <v>3</v>
      </c>
      <c r="C13" s="49"/>
      <c r="D13" s="49"/>
      <c r="E13" s="49"/>
      <c r="F13" s="50"/>
      <c r="G13" s="49"/>
      <c r="H13" s="49" t="s">
        <v>5</v>
      </c>
      <c r="I13" s="49"/>
      <c r="J13" s="49"/>
      <c r="K13" s="2"/>
      <c r="L13" s="2"/>
      <c r="M13" s="2"/>
      <c r="N13" s="2"/>
      <c r="O13" s="2"/>
      <c r="P13" s="2"/>
      <c r="Q13" s="2"/>
      <c r="R13" s="2"/>
      <c r="S13" s="2"/>
      <c r="T13" s="2"/>
      <c r="U13" s="5"/>
    </row>
    <row r="14" spans="1:21" x14ac:dyDescent="0.3">
      <c r="A14" s="6"/>
      <c r="B14" s="270" t="str">
        <f>IF('1. Summary'!B15="","",'1. Summary'!B15)</f>
        <v/>
      </c>
      <c r="C14" s="270"/>
      <c r="D14" s="270"/>
      <c r="E14" s="270"/>
      <c r="F14" s="270"/>
      <c r="G14" s="2"/>
      <c r="H14" s="270" t="str">
        <f>IF('1. Summary'!B21="","",'1. Summary'!B21)</f>
        <v/>
      </c>
      <c r="I14" s="270"/>
      <c r="J14" s="270"/>
      <c r="K14" s="270"/>
      <c r="L14" s="270"/>
      <c r="M14" s="270"/>
      <c r="N14" s="2"/>
      <c r="O14" s="2"/>
      <c r="P14" s="2"/>
      <c r="Q14" s="2"/>
      <c r="R14" s="2"/>
      <c r="S14" s="2"/>
      <c r="T14" s="2"/>
      <c r="U14" s="5"/>
    </row>
    <row r="15" spans="1:21" x14ac:dyDescent="0.3">
      <c r="A15" s="6"/>
      <c r="B15" s="2"/>
      <c r="C15" s="2"/>
      <c r="D15" s="2"/>
      <c r="E15" s="2"/>
      <c r="F15" s="2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5"/>
    </row>
    <row r="16" spans="1:21" x14ac:dyDescent="0.3">
      <c r="A16" s="6"/>
      <c r="B16" s="2"/>
      <c r="C16" s="2"/>
      <c r="D16" s="2"/>
      <c r="E16" s="2"/>
      <c r="F16" s="2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5"/>
    </row>
    <row r="17" spans="1:21" ht="21" x14ac:dyDescent="0.4">
      <c r="A17" s="6"/>
      <c r="B17" s="2"/>
      <c r="C17" s="284" t="s">
        <v>64</v>
      </c>
      <c r="D17" s="284"/>
      <c r="E17" s="284"/>
      <c r="F17" s="24"/>
      <c r="G17" s="2"/>
      <c r="H17" s="151" t="s">
        <v>65</v>
      </c>
      <c r="I17" s="152">
        <v>200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5"/>
    </row>
    <row r="18" spans="1:21" ht="21" x14ac:dyDescent="0.4">
      <c r="A18" s="6"/>
      <c r="B18" s="2"/>
      <c r="C18" s="153"/>
      <c r="D18" s="154" t="s">
        <v>66</v>
      </c>
      <c r="E18" s="155" t="s">
        <v>67</v>
      </c>
      <c r="F18" s="24"/>
      <c r="G18" s="2"/>
      <c r="H18" s="318" t="s">
        <v>131</v>
      </c>
      <c r="I18" s="152">
        <v>50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5"/>
    </row>
    <row r="19" spans="1:21" ht="21" x14ac:dyDescent="0.4">
      <c r="A19" s="6"/>
      <c r="B19" s="2"/>
      <c r="C19" s="156" t="s">
        <v>68</v>
      </c>
      <c r="D19" s="157"/>
      <c r="E19" s="158">
        <f>IFERROR(D19*I17+D19*I18,0)</f>
        <v>0</v>
      </c>
      <c r="F19" s="2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5"/>
    </row>
    <row r="20" spans="1:21" ht="19.5" customHeight="1" x14ac:dyDescent="0.4">
      <c r="A20" s="6"/>
      <c r="B20" s="2"/>
      <c r="C20" s="159" t="s">
        <v>69</v>
      </c>
      <c r="D20" s="157"/>
      <c r="E20" s="158">
        <f>IFERROR(D20*I17,0)</f>
        <v>0</v>
      </c>
      <c r="F20" s="2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5"/>
    </row>
    <row r="21" spans="1:21" x14ac:dyDescent="0.3">
      <c r="A21" s="6"/>
      <c r="B21" s="2"/>
      <c r="C21" s="2" t="s">
        <v>70</v>
      </c>
      <c r="D21" s="2"/>
      <c r="E21" s="2"/>
      <c r="F21" s="2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5"/>
    </row>
    <row r="22" spans="1:21" x14ac:dyDescent="0.3">
      <c r="A22" s="6"/>
      <c r="B22" s="2"/>
      <c r="C22" s="2"/>
      <c r="D22" s="2"/>
      <c r="E22" s="2"/>
      <c r="F22" s="2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5"/>
    </row>
    <row r="23" spans="1:21" x14ac:dyDescent="0.3">
      <c r="A23" s="6"/>
      <c r="B23" s="2"/>
      <c r="C23" s="2"/>
      <c r="D23" s="2"/>
      <c r="E23" s="2"/>
      <c r="F23" s="2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5"/>
    </row>
    <row r="24" spans="1:21" x14ac:dyDescent="0.3">
      <c r="A24" s="6"/>
      <c r="B24" s="2"/>
      <c r="C24" s="2"/>
      <c r="D24" s="2"/>
      <c r="E24" s="2"/>
      <c r="F24" s="2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5"/>
    </row>
    <row r="25" spans="1:21" x14ac:dyDescent="0.3">
      <c r="A25" s="6"/>
      <c r="B25" s="2"/>
      <c r="C25" s="2"/>
      <c r="D25" s="2"/>
      <c r="E25" s="2"/>
      <c r="F25" s="2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5"/>
    </row>
    <row r="26" spans="1:21" x14ac:dyDescent="0.3">
      <c r="A26" s="6"/>
      <c r="B26" s="2"/>
      <c r="C26" s="2"/>
      <c r="D26" s="2"/>
      <c r="E26" s="2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5"/>
    </row>
    <row r="27" spans="1:21" x14ac:dyDescent="0.3">
      <c r="A27" s="6"/>
      <c r="B27" s="2"/>
      <c r="C27" s="2"/>
      <c r="D27" s="2"/>
      <c r="E27" s="2"/>
      <c r="F27" s="2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</row>
    <row r="28" spans="1:21" x14ac:dyDescent="0.3">
      <c r="A28" s="6"/>
      <c r="B28" s="2"/>
      <c r="C28" s="2"/>
      <c r="D28" s="2"/>
      <c r="E28" s="2"/>
      <c r="F28" s="2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5"/>
    </row>
    <row r="29" spans="1:21" x14ac:dyDescent="0.3">
      <c r="A29" s="6"/>
      <c r="B29" s="2"/>
      <c r="C29" s="2"/>
      <c r="D29" s="2"/>
      <c r="E29" s="2"/>
      <c r="F29" s="2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</row>
    <row r="30" spans="1:21" x14ac:dyDescent="0.3">
      <c r="A30" s="15"/>
      <c r="B30" s="16"/>
      <c r="C30" s="16"/>
      <c r="D30" s="16"/>
      <c r="E30" s="16"/>
      <c r="F30" s="160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7"/>
    </row>
    <row r="31" spans="1:21" ht="15" customHeight="1" x14ac:dyDescent="0.3"/>
    <row r="32" spans="1:21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</sheetData>
  <sheetProtection algorithmName="SHA-512" hashValue="ZW/hvjehHGQ0qr6ZRETOhe2Gc8qfcQpeETvllgO/c71p0VJwqgSKmBlWS8+mFM79N2na9m7vsb1xM9Jk4o6p0w==" saltValue="E6ZSHRWcu6X3yANjfyZpUg==" spinCount="100000" sheet="1" selectLockedCells="1"/>
  <mergeCells count="7">
    <mergeCell ref="C17:E17"/>
    <mergeCell ref="G2:S5"/>
    <mergeCell ref="B3:E3"/>
    <mergeCell ref="B12:F12"/>
    <mergeCell ref="H12:M12"/>
    <mergeCell ref="B14:F14"/>
    <mergeCell ref="H14:M14"/>
  </mergeCells>
  <hyperlinks>
    <hyperlink ref="C5" r:id="rId1" xr:uid="{00000000-0004-0000-0200-000000000000}"/>
  </hyperlinks>
  <pageMargins left="0.7" right="0.7" top="0.75" bottom="0.75" header="0.511811023622047" footer="0.511811023622047"/>
  <pageSetup paperSize="9" orientation="portrait" horizontalDpi="300" verticalDpi="30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B59"/>
  <sheetViews>
    <sheetView zoomScale="60" zoomScaleNormal="60" workbookViewId="0">
      <selection activeCell="I44" sqref="I44"/>
    </sheetView>
  </sheetViews>
  <sheetFormatPr defaultColWidth="8.44140625" defaultRowHeight="14.4" zeroHeight="1" x14ac:dyDescent="0.3"/>
  <cols>
    <col min="1" max="1" width="4.44140625" customWidth="1"/>
    <col min="2" max="2" width="6.21875" customWidth="1"/>
    <col min="3" max="3" width="13.77734375" customWidth="1"/>
    <col min="4" max="4" width="11.21875" customWidth="1"/>
    <col min="5" max="5" width="5.5546875" customWidth="1"/>
    <col min="6" max="6" width="14.44140625" customWidth="1"/>
    <col min="7" max="7" width="22" customWidth="1"/>
    <col min="8" max="17" width="10.77734375" customWidth="1"/>
    <col min="18" max="18" width="9.109375" customWidth="1"/>
    <col min="19" max="27" width="9.109375" hidden="1" customWidth="1"/>
    <col min="28" max="28" width="9.109375" customWidth="1"/>
    <col min="29" max="54" width="9.109375" hidden="1" customWidth="1"/>
  </cols>
  <sheetData>
    <row r="1" spans="1:30" ht="23.25" customHeight="1" thickBot="1" x14ac:dyDescent="0.45">
      <c r="A1" s="19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2"/>
      <c r="AC1" s="2"/>
      <c r="AD1" s="2"/>
    </row>
    <row r="2" spans="1:30" ht="23.25" customHeight="1" thickBot="1" x14ac:dyDescent="0.35">
      <c r="A2" s="23"/>
      <c r="B2" s="2"/>
      <c r="C2" s="2"/>
      <c r="D2" s="2"/>
      <c r="E2" s="2"/>
      <c r="F2" s="2"/>
      <c r="G2" s="291" t="s">
        <v>127</v>
      </c>
      <c r="H2" s="292"/>
      <c r="I2" s="292"/>
      <c r="J2" s="292"/>
      <c r="K2" s="292"/>
      <c r="L2" s="293"/>
      <c r="M2" s="2"/>
      <c r="N2" s="2"/>
      <c r="O2" s="311"/>
      <c r="P2" s="311"/>
      <c r="Q2" s="311"/>
      <c r="R2" s="2"/>
      <c r="S2" s="161"/>
      <c r="T2" s="161"/>
      <c r="U2" s="161"/>
      <c r="V2" s="161"/>
      <c r="W2" s="161"/>
      <c r="X2" s="2"/>
      <c r="Y2" s="2"/>
      <c r="Z2" s="2"/>
      <c r="AA2" s="2"/>
      <c r="AB2" s="26"/>
      <c r="AC2" s="2"/>
      <c r="AD2" s="2"/>
    </row>
    <row r="3" spans="1:30" ht="23.25" customHeight="1" thickBot="1" x14ac:dyDescent="0.35">
      <c r="A3" s="23"/>
      <c r="B3" s="268" t="s">
        <v>11</v>
      </c>
      <c r="C3" s="268"/>
      <c r="D3" s="268"/>
      <c r="E3" s="268"/>
      <c r="G3" s="294"/>
      <c r="H3" s="295"/>
      <c r="I3" s="295"/>
      <c r="J3" s="295"/>
      <c r="K3" s="295"/>
      <c r="L3" s="296"/>
      <c r="M3" s="2"/>
      <c r="N3" s="2"/>
      <c r="O3" s="311"/>
      <c r="P3" s="311"/>
      <c r="Q3" s="311"/>
      <c r="R3" s="2"/>
      <c r="S3" s="2"/>
      <c r="T3" s="2"/>
      <c r="U3" s="2"/>
      <c r="V3" s="2"/>
      <c r="W3" s="2"/>
      <c r="X3" s="2"/>
    </row>
    <row r="4" spans="1:30" ht="15.75" customHeight="1" x14ac:dyDescent="0.3">
      <c r="A4" s="23"/>
      <c r="B4" s="2" t="s">
        <v>12</v>
      </c>
      <c r="C4" s="2"/>
      <c r="D4" s="2"/>
      <c r="E4" s="2"/>
      <c r="F4" s="2"/>
      <c r="G4" s="294"/>
      <c r="H4" s="295"/>
      <c r="I4" s="295"/>
      <c r="J4" s="295"/>
      <c r="K4" s="295"/>
      <c r="L4" s="296"/>
      <c r="M4" s="2"/>
      <c r="N4" s="2"/>
      <c r="O4" s="311"/>
      <c r="P4" s="311"/>
      <c r="Q4" s="311"/>
      <c r="R4" s="2"/>
      <c r="S4" s="161"/>
      <c r="T4" s="161"/>
      <c r="U4" s="161"/>
      <c r="V4" s="161"/>
      <c r="W4" s="161"/>
      <c r="X4" s="2"/>
      <c r="Y4" s="2"/>
      <c r="Z4" s="2"/>
      <c r="AA4" s="2"/>
      <c r="AB4" s="26"/>
      <c r="AC4" s="2"/>
      <c r="AD4" s="2"/>
    </row>
    <row r="5" spans="1:30" ht="15.75" customHeight="1" thickBot="1" x14ac:dyDescent="0.35">
      <c r="A5" s="23"/>
      <c r="B5" s="2" t="s">
        <v>3</v>
      </c>
      <c r="C5" s="27" t="s">
        <v>13</v>
      </c>
      <c r="D5" s="2"/>
      <c r="E5" s="2"/>
      <c r="F5" s="2"/>
      <c r="G5" s="297"/>
      <c r="H5" s="298"/>
      <c r="I5" s="298"/>
      <c r="J5" s="298"/>
      <c r="K5" s="298"/>
      <c r="L5" s="299"/>
      <c r="M5" s="2"/>
      <c r="N5" s="2"/>
      <c r="O5" s="311"/>
      <c r="P5" s="311"/>
      <c r="Q5" s="311"/>
      <c r="R5" s="2"/>
      <c r="S5" s="2"/>
      <c r="T5" s="2"/>
      <c r="U5" s="2"/>
      <c r="V5" s="2"/>
      <c r="W5" s="2"/>
      <c r="X5" s="2"/>
      <c r="Y5" s="2"/>
      <c r="Z5" s="2"/>
      <c r="AA5" s="2"/>
      <c r="AB5" s="26"/>
      <c r="AC5" s="2"/>
      <c r="AD5" s="2"/>
    </row>
    <row r="6" spans="1:30" ht="33.75" customHeight="1" thickBot="1" x14ac:dyDescent="0.35">
      <c r="A6" s="2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61"/>
      <c r="T6" s="161"/>
      <c r="U6" s="161"/>
      <c r="V6" s="161"/>
      <c r="W6" s="161"/>
      <c r="X6" s="2"/>
      <c r="Y6" s="2"/>
      <c r="Z6" s="2"/>
      <c r="AA6" s="2"/>
      <c r="AB6" s="26"/>
      <c r="AC6" s="2"/>
      <c r="AD6" s="2"/>
    </row>
    <row r="7" spans="1:30" ht="33.75" customHeight="1" x14ac:dyDescent="0.3">
      <c r="A7" s="2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77" t="s">
        <v>71</v>
      </c>
      <c r="P7" s="277"/>
      <c r="Q7" s="277"/>
      <c r="R7" s="2"/>
      <c r="S7" s="2"/>
      <c r="T7" s="2"/>
      <c r="U7" s="2"/>
      <c r="V7" s="2"/>
      <c r="W7" s="2"/>
      <c r="X7" s="2"/>
      <c r="Y7" s="2"/>
      <c r="Z7" s="2"/>
      <c r="AA7" s="2"/>
      <c r="AB7" s="26"/>
      <c r="AC7" s="2"/>
      <c r="AD7" s="2"/>
    </row>
    <row r="8" spans="1:30" ht="29.25" customHeight="1" x14ac:dyDescent="0.3">
      <c r="A8" s="2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77" t="s">
        <v>72</v>
      </c>
      <c r="P8" s="277"/>
      <c r="Q8" s="162" t="s">
        <v>73</v>
      </c>
      <c r="R8" s="2"/>
      <c r="S8" s="161"/>
      <c r="T8" s="161"/>
      <c r="U8" s="161"/>
      <c r="V8" s="161"/>
      <c r="W8" s="161"/>
      <c r="X8" s="2"/>
      <c r="Y8" s="2"/>
      <c r="Z8" s="2"/>
      <c r="AA8" s="2"/>
      <c r="AB8" s="26"/>
      <c r="AC8" s="2"/>
      <c r="AD8" s="2"/>
    </row>
    <row r="9" spans="1:30" ht="27.6" x14ac:dyDescent="0.3">
      <c r="A9" s="2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63" t="s">
        <v>74</v>
      </c>
      <c r="P9" s="164" t="s">
        <v>75</v>
      </c>
      <c r="Q9" s="165" t="s">
        <v>76</v>
      </c>
      <c r="R9" s="2"/>
      <c r="S9" s="2"/>
      <c r="T9" s="2"/>
      <c r="U9" s="2"/>
      <c r="V9" s="2"/>
      <c r="W9" s="2"/>
      <c r="X9" s="2"/>
      <c r="Y9" s="2"/>
      <c r="Z9" s="2"/>
      <c r="AA9" s="2"/>
      <c r="AB9" s="26"/>
      <c r="AC9" s="2"/>
      <c r="AD9" s="2"/>
    </row>
    <row r="10" spans="1:30" x14ac:dyDescent="0.3">
      <c r="A10" s="2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66">
        <v>35</v>
      </c>
      <c r="P10" s="167">
        <v>30</v>
      </c>
      <c r="Q10" s="168">
        <v>25</v>
      </c>
      <c r="R10" s="2"/>
      <c r="S10" s="161"/>
      <c r="T10" s="161"/>
      <c r="U10" s="161"/>
      <c r="V10" s="161"/>
      <c r="W10" s="161"/>
      <c r="X10" s="2"/>
      <c r="Y10" s="2"/>
      <c r="Z10" s="2"/>
      <c r="AA10" s="2"/>
      <c r="AB10" s="26"/>
      <c r="AC10" s="2"/>
      <c r="AD10" s="2"/>
    </row>
    <row r="11" spans="1:30" x14ac:dyDescent="0.3">
      <c r="A11" s="23"/>
      <c r="B11" s="8" t="s">
        <v>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6"/>
      <c r="AC11" s="2"/>
      <c r="AD11" s="2"/>
    </row>
    <row r="12" spans="1:30" x14ac:dyDescent="0.3">
      <c r="A12" s="23"/>
      <c r="B12" s="48" t="s">
        <v>23</v>
      </c>
      <c r="C12" s="49"/>
      <c r="D12" s="49"/>
      <c r="E12" s="49"/>
      <c r="F12" s="49"/>
      <c r="G12" s="49"/>
      <c r="H12" s="49" t="s">
        <v>4</v>
      </c>
      <c r="I12" s="49"/>
      <c r="J12" s="49"/>
      <c r="K12" s="2"/>
      <c r="L12" s="2"/>
      <c r="M12" s="2"/>
      <c r="N12" s="2"/>
      <c r="O12" s="2"/>
      <c r="P12" s="2"/>
      <c r="Q12" s="2"/>
      <c r="R12" s="2"/>
      <c r="S12" s="161"/>
      <c r="T12" s="161"/>
      <c r="U12" s="161"/>
      <c r="V12" s="161"/>
      <c r="W12" s="161"/>
      <c r="X12" s="2"/>
      <c r="Y12" s="2"/>
      <c r="Z12" s="2"/>
      <c r="AA12" s="2"/>
      <c r="AB12" s="26"/>
      <c r="AC12" s="2"/>
      <c r="AD12" s="2"/>
    </row>
    <row r="13" spans="1:30" x14ac:dyDescent="0.3">
      <c r="A13" s="23"/>
      <c r="B13" s="270" t="str">
        <f>IF('1. Summary'!B12="","",'1. Summary'!B12)</f>
        <v/>
      </c>
      <c r="C13" s="270"/>
      <c r="D13" s="270"/>
      <c r="E13" s="270"/>
      <c r="F13" s="270"/>
      <c r="G13" s="49"/>
      <c r="H13" s="169" t="str">
        <f>IF('1. Summary'!B18="","",'1. Summary'!B18)</f>
        <v/>
      </c>
      <c r="I13" s="170"/>
      <c r="J13" s="170"/>
      <c r="K13" s="171"/>
      <c r="L13" s="171"/>
      <c r="M13" s="17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6"/>
      <c r="AC13" s="2"/>
      <c r="AD13" s="2"/>
    </row>
    <row r="14" spans="1:30" ht="15" thickBot="1" x14ac:dyDescent="0.35">
      <c r="A14" s="23"/>
      <c r="B14" s="49" t="s">
        <v>3</v>
      </c>
      <c r="C14" s="49"/>
      <c r="D14" s="49"/>
      <c r="E14" s="49"/>
      <c r="F14" s="49"/>
      <c r="G14" s="49"/>
      <c r="H14" s="49" t="s">
        <v>5</v>
      </c>
      <c r="I14" s="49"/>
      <c r="J14" s="49"/>
      <c r="K14" s="2"/>
      <c r="L14" s="2"/>
      <c r="M14" s="2"/>
      <c r="N14" s="2"/>
      <c r="O14" s="2"/>
      <c r="P14" s="2"/>
      <c r="Q14" s="2"/>
      <c r="R14" s="2"/>
      <c r="S14" s="161"/>
      <c r="T14" s="161"/>
      <c r="U14" s="161"/>
      <c r="V14" s="161"/>
      <c r="W14" s="161"/>
      <c r="X14" s="161"/>
      <c r="Y14" s="161"/>
      <c r="Z14" s="161"/>
      <c r="AA14" s="161"/>
      <c r="AB14" s="26"/>
      <c r="AC14" s="2"/>
      <c r="AD14" s="2"/>
    </row>
    <row r="15" spans="1:30" ht="15" thickBot="1" x14ac:dyDescent="0.35">
      <c r="A15" s="23"/>
      <c r="B15" s="270" t="str">
        <f>IF('1. Summary'!B15="","",'1. Summary'!B15)</f>
        <v/>
      </c>
      <c r="C15" s="270"/>
      <c r="D15" s="270"/>
      <c r="E15" s="270"/>
      <c r="F15" s="270"/>
      <c r="G15" s="2"/>
      <c r="H15" s="288" t="str">
        <f>IF('1. Summary'!B21="","",'1. Summary'!B21)</f>
        <v/>
      </c>
      <c r="I15" s="289"/>
      <c r="J15" s="289"/>
      <c r="K15" s="289"/>
      <c r="L15" s="289"/>
      <c r="M15" s="290"/>
      <c r="N15" s="2"/>
      <c r="O15" s="2"/>
      <c r="P15" s="2"/>
      <c r="Q15" s="2"/>
      <c r="R15" s="2"/>
      <c r="S15" s="161"/>
      <c r="T15" s="161"/>
      <c r="U15" s="161"/>
      <c r="V15" s="161"/>
      <c r="W15" s="161"/>
      <c r="X15" s="161"/>
      <c r="Y15" s="161"/>
      <c r="Z15" s="161"/>
      <c r="AA15" s="161"/>
      <c r="AB15" s="26"/>
      <c r="AC15" s="2"/>
      <c r="AD15" s="2"/>
    </row>
    <row r="16" spans="1:30" x14ac:dyDescent="0.3">
      <c r="A16" s="2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61"/>
      <c r="Y16" s="161"/>
      <c r="Z16" s="161"/>
      <c r="AA16" s="2"/>
      <c r="AB16" s="26"/>
      <c r="AC16" s="2"/>
      <c r="AD16" s="2"/>
    </row>
    <row r="17" spans="1:30" ht="15" thickBot="1" x14ac:dyDescent="0.35">
      <c r="A17" s="2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61"/>
      <c r="Y17" s="161"/>
      <c r="Z17" s="161"/>
      <c r="AA17" s="2"/>
      <c r="AB17" s="26"/>
      <c r="AC17" s="2"/>
      <c r="AD17" s="2"/>
    </row>
    <row r="18" spans="1:30" ht="15" customHeight="1" thickBot="1" x14ac:dyDescent="0.35">
      <c r="A18" s="23"/>
      <c r="B18" s="271" t="s">
        <v>24</v>
      </c>
      <c r="C18" s="272" t="s">
        <v>25</v>
      </c>
      <c r="D18" s="273" t="s">
        <v>26</v>
      </c>
      <c r="E18" s="273" t="s">
        <v>27</v>
      </c>
      <c r="F18" s="273" t="s">
        <v>28</v>
      </c>
      <c r="G18" s="305" t="s">
        <v>77</v>
      </c>
      <c r="H18" s="306"/>
      <c r="I18" s="306"/>
      <c r="J18" s="306"/>
      <c r="K18" s="306"/>
      <c r="L18" s="306"/>
      <c r="M18" s="306"/>
      <c r="N18" s="306"/>
      <c r="O18" s="306"/>
      <c r="P18" s="307"/>
      <c r="Q18" s="285" t="s">
        <v>32</v>
      </c>
      <c r="R18" s="2"/>
      <c r="S18" s="2"/>
      <c r="T18" s="2"/>
      <c r="U18" s="2"/>
      <c r="V18" s="2"/>
      <c r="W18" s="2"/>
      <c r="X18" s="161"/>
      <c r="Y18" s="161"/>
      <c r="Z18" s="161"/>
      <c r="AA18" s="2"/>
      <c r="AB18" s="26"/>
      <c r="AC18" s="2"/>
    </row>
    <row r="19" spans="1:30" ht="15.6" thickTop="1" thickBot="1" x14ac:dyDescent="0.35">
      <c r="A19" s="23"/>
      <c r="B19" s="271"/>
      <c r="C19" s="272"/>
      <c r="D19" s="273"/>
      <c r="E19" s="273"/>
      <c r="F19" s="273"/>
      <c r="G19" s="308"/>
      <c r="H19" s="309"/>
      <c r="I19" s="309"/>
      <c r="J19" s="309"/>
      <c r="K19" s="309"/>
      <c r="L19" s="309"/>
      <c r="M19" s="309"/>
      <c r="N19" s="309"/>
      <c r="O19" s="309"/>
      <c r="P19" s="310"/>
      <c r="Q19" s="285"/>
      <c r="R19" s="2"/>
      <c r="S19" s="2"/>
      <c r="T19" s="2"/>
      <c r="U19" s="2"/>
      <c r="V19" s="2"/>
      <c r="W19" s="2"/>
      <c r="X19" s="2"/>
      <c r="Y19" s="2"/>
      <c r="Z19" s="2"/>
      <c r="AA19" s="2"/>
      <c r="AB19" s="26"/>
      <c r="AC19" s="2"/>
    </row>
    <row r="20" spans="1:30" ht="28.8" hidden="1" x14ac:dyDescent="0.3">
      <c r="A20" s="23"/>
      <c r="B20" s="271"/>
      <c r="C20" s="272"/>
      <c r="D20" s="273"/>
      <c r="E20" s="273"/>
      <c r="F20" s="273"/>
      <c r="G20" s="173"/>
      <c r="H20" s="174" t="s">
        <v>74</v>
      </c>
      <c r="I20" s="174" t="s">
        <v>74</v>
      </c>
      <c r="J20" s="174" t="s">
        <v>74</v>
      </c>
      <c r="K20" s="174" t="s">
        <v>76</v>
      </c>
      <c r="L20" s="174" t="s">
        <v>76</v>
      </c>
      <c r="M20" s="174" t="s">
        <v>75</v>
      </c>
      <c r="N20" s="174" t="s">
        <v>75</v>
      </c>
      <c r="O20" s="174" t="s">
        <v>75</v>
      </c>
      <c r="P20" s="175" t="s">
        <v>75</v>
      </c>
      <c r="Q20" s="285"/>
      <c r="R20" s="2"/>
      <c r="S20" s="2"/>
      <c r="T20" s="2"/>
      <c r="U20" s="2"/>
      <c r="V20" s="2"/>
      <c r="W20" s="2"/>
      <c r="X20" s="2"/>
      <c r="Y20" s="2"/>
      <c r="Z20" s="2"/>
      <c r="AA20" s="2"/>
      <c r="AB20" s="26"/>
      <c r="AC20" s="2"/>
    </row>
    <row r="21" spans="1:30" ht="30.75" customHeight="1" thickTop="1" thickBot="1" x14ac:dyDescent="0.35">
      <c r="A21" s="23"/>
      <c r="B21" s="271"/>
      <c r="C21" s="272"/>
      <c r="D21" s="273"/>
      <c r="E21" s="273"/>
      <c r="F21" s="273"/>
      <c r="G21" s="286" t="s">
        <v>35</v>
      </c>
      <c r="H21" s="287" t="s">
        <v>78</v>
      </c>
      <c r="I21" s="287"/>
      <c r="J21" s="287"/>
      <c r="K21" s="300" t="s">
        <v>76</v>
      </c>
      <c r="L21" s="301"/>
      <c r="M21" s="302" t="s">
        <v>75</v>
      </c>
      <c r="N21" s="303"/>
      <c r="O21" s="303"/>
      <c r="P21" s="304"/>
      <c r="Q21" s="285"/>
      <c r="R21" s="2"/>
      <c r="S21" s="2"/>
      <c r="T21" s="2"/>
      <c r="U21" s="2"/>
      <c r="V21" s="2"/>
      <c r="W21" s="2"/>
      <c r="X21" s="2"/>
      <c r="Y21" s="2"/>
      <c r="Z21" s="2"/>
      <c r="AA21" s="2"/>
      <c r="AB21" s="26"/>
      <c r="AC21" s="2"/>
    </row>
    <row r="22" spans="1:30" ht="15.6" thickTop="1" thickBot="1" x14ac:dyDescent="0.35">
      <c r="A22" s="23"/>
      <c r="B22" s="271"/>
      <c r="C22" s="272"/>
      <c r="D22" s="273"/>
      <c r="E22" s="273"/>
      <c r="F22" s="273"/>
      <c r="G22" s="286"/>
      <c r="H22" s="176">
        <v>45709</v>
      </c>
      <c r="I22" s="177">
        <v>45710</v>
      </c>
      <c r="J22" s="178">
        <v>45711</v>
      </c>
      <c r="K22" s="259">
        <v>45710</v>
      </c>
      <c r="L22" s="179">
        <v>45711</v>
      </c>
      <c r="M22" s="180">
        <v>45708</v>
      </c>
      <c r="N22" s="181">
        <v>45709</v>
      </c>
      <c r="O22" s="181">
        <v>45710</v>
      </c>
      <c r="P22" s="182">
        <v>45711</v>
      </c>
      <c r="Q22" s="285"/>
      <c r="R22" s="2"/>
      <c r="S22" s="2"/>
      <c r="T22" s="2"/>
      <c r="U22" s="2"/>
      <c r="V22" s="2"/>
      <c r="W22" s="2"/>
      <c r="X22" s="2"/>
      <c r="Y22" s="2"/>
      <c r="Z22" s="2"/>
      <c r="AA22" s="2"/>
      <c r="AB22" s="26"/>
      <c r="AC22" s="2"/>
    </row>
    <row r="23" spans="1:30" x14ac:dyDescent="0.3">
      <c r="A23" s="23"/>
      <c r="B23" s="61" t="s">
        <v>44</v>
      </c>
      <c r="C23" s="62" t="s">
        <v>45</v>
      </c>
      <c r="D23" s="63" t="s">
        <v>46</v>
      </c>
      <c r="E23" s="64" t="s">
        <v>47</v>
      </c>
      <c r="F23" s="183" t="s">
        <v>48</v>
      </c>
      <c r="G23" s="71" t="s">
        <v>19</v>
      </c>
      <c r="H23" s="184"/>
      <c r="I23" s="185" t="s">
        <v>53</v>
      </c>
      <c r="J23" s="186" t="s">
        <v>53</v>
      </c>
      <c r="K23" s="260"/>
      <c r="L23" s="187" t="s">
        <v>53</v>
      </c>
      <c r="M23" s="188" t="s">
        <v>53</v>
      </c>
      <c r="N23" s="190" t="s">
        <v>53</v>
      </c>
      <c r="O23" s="189" t="s">
        <v>53</v>
      </c>
      <c r="P23" s="191"/>
      <c r="Q23" s="192">
        <f t="shared" ref="Q23:Q49" si="0">SUM(S23:AA23)</f>
        <v>185</v>
      </c>
      <c r="R23" s="2"/>
      <c r="S23" s="77">
        <f t="shared" ref="S23:S49" si="1">IF(AND(H23="Yes",H$20="Lunch"),$O$10,0)+IF(AND(H23="Yes",H$20="Dinner"),$P$10,0)+IF(AND(H23="Yes",H$20="Lunch in the Venue"),$Q$10,0)</f>
        <v>0</v>
      </c>
      <c r="T23" s="193">
        <f t="shared" ref="T23:T49" si="2">IF(AND(I23="Yes",I$20="Lunch"),$O$10,0)+IF(AND(I23="Yes",I$20="Dinner"),$P$10,0)+IF(AND(I23="Yes",I$20="Lunch in the Venue"),$Q$10,0)</f>
        <v>35</v>
      </c>
      <c r="U23" s="193">
        <f t="shared" ref="U23:U49" si="3">IF(AND(J23="Yes",J$20="Lunch"),$O$10,0)+IF(AND(J23="Yes",J$20="Dinner"),$P$10,0)+IF(AND(J23="Yes",J$20="Lunch in the Venue"),$Q$10,0)</f>
        <v>35</v>
      </c>
      <c r="V23" s="77">
        <f t="shared" ref="V23:V49" si="4">IF(AND(K23="Yes",K$20="Lunch"),$O$10,0)+IF(AND(K23="Yes",K$20="Dinner"),$P$10,0)+IF(AND(K23="Yes",K$20="Lunch in the Venue"),$Q$10,0)</f>
        <v>0</v>
      </c>
      <c r="W23" s="194">
        <f t="shared" ref="W23:W49" si="5">IF(AND(L23="Yes",L$20="Lunch"),$O$10,0)+IF(AND(L23="Yes",L$20="Dinner"),$P$10,0)+IF(AND(L23="Yes",L$20="Lunch in the Venue"),$Q$10,0)</f>
        <v>25</v>
      </c>
      <c r="X23" s="193">
        <f t="shared" ref="X23:X49" si="6">IF(AND(M23="Yes",M$20="Lunch"),$O$10,0)+IF(AND(M23="Yes",M$20="Dinner"),$P$10,0)+IF(AND(M23="Yes",M$20="Lunch in the Venue"),$Q$10,0)</f>
        <v>30</v>
      </c>
      <c r="Y23" s="193">
        <f t="shared" ref="Y23:Y49" si="7">IF(AND(N23="Yes",N$20="Lunch"),$O$10,0)+IF(AND(N23="Yes",N$20="Dinner"),$P$10,0)+IF(AND(N23="Yes",N$20="Lunch in the Venue"),$Q$10,0)</f>
        <v>30</v>
      </c>
      <c r="Z23" s="193">
        <f t="shared" ref="Z23:Z49" si="8">IF(AND(O23="Yes",O$20="Lunch"),$O$10,0)+IF(AND(O23="Yes",O$20="Dinner"),$P$10,0)+IF(AND(O23="Yes",O$20="Lunch in the Venue"),$Q$10,0)</f>
        <v>30</v>
      </c>
      <c r="AA23" s="77">
        <f t="shared" ref="AA23:AA49" si="9">IF(AND(P23="Yes",P$20="Lunch"),$O$10,0)+IF(AND(P23="Yes",P$20="Dinner"),$P$10,0)+IF(AND(P23="Yes",P$20="Lunch in the Venue"),$Q$10,0)</f>
        <v>0</v>
      </c>
      <c r="AB23" s="26"/>
      <c r="AC23" s="2"/>
    </row>
    <row r="24" spans="1:30" x14ac:dyDescent="0.3">
      <c r="A24" s="23"/>
      <c r="B24" s="78" t="s">
        <v>54</v>
      </c>
      <c r="C24" s="79" t="s">
        <v>55</v>
      </c>
      <c r="D24" s="80" t="s">
        <v>56</v>
      </c>
      <c r="E24" s="81" t="s">
        <v>57</v>
      </c>
      <c r="F24" s="195" t="s">
        <v>58</v>
      </c>
      <c r="G24" s="88" t="s">
        <v>21</v>
      </c>
      <c r="H24" s="196"/>
      <c r="I24" s="197"/>
      <c r="J24" s="186" t="s">
        <v>53</v>
      </c>
      <c r="K24" s="260"/>
      <c r="L24" s="187" t="s">
        <v>53</v>
      </c>
      <c r="M24" s="198"/>
      <c r="N24" s="200"/>
      <c r="O24" s="199"/>
      <c r="P24" s="201"/>
      <c r="Q24" s="202">
        <f t="shared" si="0"/>
        <v>60</v>
      </c>
      <c r="R24" s="2"/>
      <c r="S24" s="77">
        <f t="shared" si="1"/>
        <v>0</v>
      </c>
      <c r="T24" s="77">
        <f t="shared" si="2"/>
        <v>0</v>
      </c>
      <c r="U24" s="193">
        <f t="shared" si="3"/>
        <v>35</v>
      </c>
      <c r="V24" s="77">
        <f t="shared" si="4"/>
        <v>0</v>
      </c>
      <c r="W24" s="194">
        <f t="shared" si="5"/>
        <v>25</v>
      </c>
      <c r="X24" s="77">
        <f t="shared" si="6"/>
        <v>0</v>
      </c>
      <c r="Y24" s="77">
        <f t="shared" si="7"/>
        <v>0</v>
      </c>
      <c r="Z24" s="77">
        <f t="shared" si="8"/>
        <v>0</v>
      </c>
      <c r="AA24" s="77">
        <f t="shared" si="9"/>
        <v>0</v>
      </c>
      <c r="AB24" s="26"/>
      <c r="AC24" s="2"/>
    </row>
    <row r="25" spans="1:30" x14ac:dyDescent="0.3">
      <c r="A25" s="23"/>
      <c r="B25" s="94">
        <v>1</v>
      </c>
      <c r="C25" s="95"/>
      <c r="D25" s="96"/>
      <c r="E25" s="97"/>
      <c r="F25" s="203"/>
      <c r="G25" s="118"/>
      <c r="H25" s="204"/>
      <c r="I25" s="205"/>
      <c r="J25" s="206"/>
      <c r="K25" s="261"/>
      <c r="L25" s="207"/>
      <c r="M25" s="208"/>
      <c r="N25" s="209"/>
      <c r="O25" s="209"/>
      <c r="P25" s="210"/>
      <c r="Q25" s="123">
        <f t="shared" si="0"/>
        <v>0</v>
      </c>
      <c r="R25" s="2"/>
      <c r="S25" s="77">
        <f t="shared" si="1"/>
        <v>0</v>
      </c>
      <c r="T25" s="77">
        <f t="shared" si="2"/>
        <v>0</v>
      </c>
      <c r="U25" s="77">
        <f t="shared" si="3"/>
        <v>0</v>
      </c>
      <c r="V25" s="77">
        <f t="shared" si="4"/>
        <v>0</v>
      </c>
      <c r="W25" s="77">
        <f t="shared" si="5"/>
        <v>0</v>
      </c>
      <c r="X25" s="77">
        <f t="shared" si="6"/>
        <v>0</v>
      </c>
      <c r="Y25" s="77">
        <f t="shared" si="7"/>
        <v>0</v>
      </c>
      <c r="Z25" s="77">
        <f t="shared" si="8"/>
        <v>0</v>
      </c>
      <c r="AA25" s="77">
        <f t="shared" si="9"/>
        <v>0</v>
      </c>
      <c r="AB25" s="26"/>
      <c r="AC25" s="2"/>
    </row>
    <row r="26" spans="1:30" x14ac:dyDescent="0.3">
      <c r="A26" s="23"/>
      <c r="B26" s="109">
        <v>2</v>
      </c>
      <c r="C26" s="110"/>
      <c r="D26" s="111"/>
      <c r="E26" s="112"/>
      <c r="F26" s="211"/>
      <c r="G26" s="118"/>
      <c r="H26" s="212"/>
      <c r="I26" s="213"/>
      <c r="J26" s="214"/>
      <c r="K26" s="262"/>
      <c r="L26" s="215"/>
      <c r="M26" s="216"/>
      <c r="N26" s="217"/>
      <c r="O26" s="217"/>
      <c r="P26" s="218"/>
      <c r="Q26" s="123">
        <f t="shared" si="0"/>
        <v>0</v>
      </c>
      <c r="R26" s="2"/>
      <c r="S26" s="77">
        <f t="shared" si="1"/>
        <v>0</v>
      </c>
      <c r="T26" s="77">
        <f t="shared" si="2"/>
        <v>0</v>
      </c>
      <c r="U26" s="77">
        <f t="shared" si="3"/>
        <v>0</v>
      </c>
      <c r="V26" s="77">
        <f t="shared" si="4"/>
        <v>0</v>
      </c>
      <c r="W26" s="77">
        <f t="shared" si="5"/>
        <v>0</v>
      </c>
      <c r="X26" s="77">
        <f t="shared" si="6"/>
        <v>0</v>
      </c>
      <c r="Y26" s="77">
        <f t="shared" si="7"/>
        <v>0</v>
      </c>
      <c r="Z26" s="77">
        <f t="shared" si="8"/>
        <v>0</v>
      </c>
      <c r="AA26" s="77">
        <f t="shared" si="9"/>
        <v>0</v>
      </c>
      <c r="AB26" s="26"/>
      <c r="AC26" s="2"/>
    </row>
    <row r="27" spans="1:30" x14ac:dyDescent="0.3">
      <c r="A27" s="23"/>
      <c r="B27" s="94">
        <v>3</v>
      </c>
      <c r="C27" s="110"/>
      <c r="D27" s="111"/>
      <c r="E27" s="112"/>
      <c r="F27" s="211"/>
      <c r="G27" s="118"/>
      <c r="H27" s="212"/>
      <c r="I27" s="213"/>
      <c r="J27" s="214"/>
      <c r="K27" s="262"/>
      <c r="L27" s="215"/>
      <c r="M27" s="216"/>
      <c r="N27" s="217"/>
      <c r="O27" s="216"/>
      <c r="P27" s="218"/>
      <c r="Q27" s="123">
        <f t="shared" si="0"/>
        <v>0</v>
      </c>
      <c r="R27" s="2"/>
      <c r="S27" s="77">
        <f t="shared" si="1"/>
        <v>0</v>
      </c>
      <c r="T27" s="77">
        <f t="shared" si="2"/>
        <v>0</v>
      </c>
      <c r="U27" s="77">
        <f t="shared" si="3"/>
        <v>0</v>
      </c>
      <c r="V27" s="77">
        <f t="shared" si="4"/>
        <v>0</v>
      </c>
      <c r="W27" s="77">
        <f t="shared" si="5"/>
        <v>0</v>
      </c>
      <c r="X27" s="77">
        <f t="shared" si="6"/>
        <v>0</v>
      </c>
      <c r="Y27" s="77">
        <f t="shared" si="7"/>
        <v>0</v>
      </c>
      <c r="Z27" s="77">
        <f t="shared" si="8"/>
        <v>0</v>
      </c>
      <c r="AA27" s="77">
        <f t="shared" si="9"/>
        <v>0</v>
      </c>
      <c r="AB27" s="26"/>
      <c r="AC27" s="2"/>
    </row>
    <row r="28" spans="1:30" x14ac:dyDescent="0.3">
      <c r="A28" s="23"/>
      <c r="B28" s="109">
        <v>4</v>
      </c>
      <c r="C28" s="110"/>
      <c r="D28" s="111"/>
      <c r="E28" s="112"/>
      <c r="F28" s="211"/>
      <c r="G28" s="118"/>
      <c r="H28" s="212"/>
      <c r="I28" s="213"/>
      <c r="J28" s="214"/>
      <c r="K28" s="262"/>
      <c r="L28" s="215"/>
      <c r="M28" s="219"/>
      <c r="N28" s="220"/>
      <c r="O28" s="219"/>
      <c r="P28" s="221"/>
      <c r="Q28" s="123">
        <f t="shared" si="0"/>
        <v>0</v>
      </c>
      <c r="R28" s="2"/>
      <c r="S28" s="77">
        <f t="shared" si="1"/>
        <v>0</v>
      </c>
      <c r="T28" s="77">
        <f t="shared" si="2"/>
        <v>0</v>
      </c>
      <c r="U28" s="77">
        <f t="shared" si="3"/>
        <v>0</v>
      </c>
      <c r="V28" s="77">
        <f t="shared" si="4"/>
        <v>0</v>
      </c>
      <c r="W28" s="77">
        <f t="shared" si="5"/>
        <v>0</v>
      </c>
      <c r="X28" s="77">
        <f t="shared" si="6"/>
        <v>0</v>
      </c>
      <c r="Y28" s="77">
        <f t="shared" si="7"/>
        <v>0</v>
      </c>
      <c r="Z28" s="77">
        <f t="shared" si="8"/>
        <v>0</v>
      </c>
      <c r="AA28" s="77">
        <f t="shared" si="9"/>
        <v>0</v>
      </c>
      <c r="AB28" s="26"/>
      <c r="AC28" s="2"/>
    </row>
    <row r="29" spans="1:30" x14ac:dyDescent="0.3">
      <c r="A29" s="23"/>
      <c r="B29" s="94">
        <v>5</v>
      </c>
      <c r="C29" s="110"/>
      <c r="D29" s="111"/>
      <c r="E29" s="112"/>
      <c r="F29" s="211"/>
      <c r="G29" s="118"/>
      <c r="H29" s="212"/>
      <c r="I29" s="213"/>
      <c r="J29" s="214"/>
      <c r="K29" s="262"/>
      <c r="L29" s="215"/>
      <c r="M29" s="216"/>
      <c r="N29" s="217"/>
      <c r="O29" s="216"/>
      <c r="P29" s="218"/>
      <c r="Q29" s="123">
        <f t="shared" si="0"/>
        <v>0</v>
      </c>
      <c r="R29" s="2"/>
      <c r="S29" s="77">
        <f t="shared" si="1"/>
        <v>0</v>
      </c>
      <c r="T29" s="77">
        <f t="shared" si="2"/>
        <v>0</v>
      </c>
      <c r="U29" s="77">
        <f t="shared" si="3"/>
        <v>0</v>
      </c>
      <c r="V29" s="77">
        <f t="shared" si="4"/>
        <v>0</v>
      </c>
      <c r="W29" s="77">
        <f t="shared" si="5"/>
        <v>0</v>
      </c>
      <c r="X29" s="77">
        <f t="shared" si="6"/>
        <v>0</v>
      </c>
      <c r="Y29" s="77">
        <f t="shared" si="7"/>
        <v>0</v>
      </c>
      <c r="Z29" s="77">
        <f t="shared" si="8"/>
        <v>0</v>
      </c>
      <c r="AA29" s="77">
        <f t="shared" si="9"/>
        <v>0</v>
      </c>
      <c r="AB29" s="26"/>
      <c r="AC29" s="2"/>
    </row>
    <row r="30" spans="1:30" x14ac:dyDescent="0.3">
      <c r="A30" s="23"/>
      <c r="B30" s="109">
        <v>6</v>
      </c>
      <c r="C30" s="110"/>
      <c r="D30" s="111"/>
      <c r="E30" s="112"/>
      <c r="F30" s="211"/>
      <c r="G30" s="118"/>
      <c r="H30" s="212"/>
      <c r="I30" s="213"/>
      <c r="J30" s="214"/>
      <c r="K30" s="262"/>
      <c r="L30" s="215"/>
      <c r="M30" s="216"/>
      <c r="N30" s="217"/>
      <c r="O30" s="216"/>
      <c r="P30" s="218"/>
      <c r="Q30" s="123">
        <f t="shared" si="0"/>
        <v>0</v>
      </c>
      <c r="R30" s="2"/>
      <c r="S30" s="77">
        <f t="shared" si="1"/>
        <v>0</v>
      </c>
      <c r="T30" s="77">
        <f t="shared" si="2"/>
        <v>0</v>
      </c>
      <c r="U30" s="77">
        <f t="shared" si="3"/>
        <v>0</v>
      </c>
      <c r="V30" s="77">
        <f t="shared" si="4"/>
        <v>0</v>
      </c>
      <c r="W30" s="77">
        <f t="shared" si="5"/>
        <v>0</v>
      </c>
      <c r="X30" s="77">
        <f t="shared" si="6"/>
        <v>0</v>
      </c>
      <c r="Y30" s="77">
        <f t="shared" si="7"/>
        <v>0</v>
      </c>
      <c r="Z30" s="77">
        <f t="shared" si="8"/>
        <v>0</v>
      </c>
      <c r="AA30" s="77">
        <f t="shared" si="9"/>
        <v>0</v>
      </c>
      <c r="AB30" s="26"/>
      <c r="AC30" s="2"/>
    </row>
    <row r="31" spans="1:30" x14ac:dyDescent="0.3">
      <c r="A31" s="23"/>
      <c r="B31" s="94">
        <v>7</v>
      </c>
      <c r="C31" s="110"/>
      <c r="D31" s="111"/>
      <c r="E31" s="112"/>
      <c r="F31" s="211"/>
      <c r="G31" s="118"/>
      <c r="H31" s="212"/>
      <c r="I31" s="213"/>
      <c r="J31" s="214"/>
      <c r="K31" s="262"/>
      <c r="L31" s="215"/>
      <c r="M31" s="216"/>
      <c r="N31" s="217"/>
      <c r="O31" s="216"/>
      <c r="P31" s="218"/>
      <c r="Q31" s="123">
        <f t="shared" si="0"/>
        <v>0</v>
      </c>
      <c r="R31" s="2"/>
      <c r="S31" s="77">
        <f t="shared" si="1"/>
        <v>0</v>
      </c>
      <c r="T31" s="77">
        <f t="shared" si="2"/>
        <v>0</v>
      </c>
      <c r="U31" s="77">
        <f t="shared" si="3"/>
        <v>0</v>
      </c>
      <c r="V31" s="77">
        <f t="shared" si="4"/>
        <v>0</v>
      </c>
      <c r="W31" s="77">
        <f t="shared" si="5"/>
        <v>0</v>
      </c>
      <c r="X31" s="77">
        <f t="shared" si="6"/>
        <v>0</v>
      </c>
      <c r="Y31" s="77">
        <f t="shared" si="7"/>
        <v>0</v>
      </c>
      <c r="Z31" s="77">
        <f t="shared" si="8"/>
        <v>0</v>
      </c>
      <c r="AA31" s="77">
        <f t="shared" si="9"/>
        <v>0</v>
      </c>
      <c r="AB31" s="26"/>
      <c r="AC31" s="2"/>
    </row>
    <row r="32" spans="1:30" x14ac:dyDescent="0.3">
      <c r="A32" s="23"/>
      <c r="B32" s="109">
        <v>8</v>
      </c>
      <c r="C32" s="110"/>
      <c r="D32" s="111"/>
      <c r="E32" s="112"/>
      <c r="F32" s="211"/>
      <c r="G32" s="118"/>
      <c r="H32" s="212"/>
      <c r="I32" s="213"/>
      <c r="J32" s="214"/>
      <c r="K32" s="262"/>
      <c r="L32" s="215"/>
      <c r="M32" s="216"/>
      <c r="N32" s="217"/>
      <c r="O32" s="216"/>
      <c r="P32" s="218"/>
      <c r="Q32" s="123">
        <f t="shared" si="0"/>
        <v>0</v>
      </c>
      <c r="R32" s="2"/>
      <c r="S32" s="77">
        <f t="shared" si="1"/>
        <v>0</v>
      </c>
      <c r="T32" s="77">
        <f t="shared" si="2"/>
        <v>0</v>
      </c>
      <c r="U32" s="77">
        <f t="shared" si="3"/>
        <v>0</v>
      </c>
      <c r="V32" s="77">
        <f t="shared" si="4"/>
        <v>0</v>
      </c>
      <c r="W32" s="77">
        <f t="shared" si="5"/>
        <v>0</v>
      </c>
      <c r="X32" s="77">
        <f t="shared" si="6"/>
        <v>0</v>
      </c>
      <c r="Y32" s="77">
        <f t="shared" si="7"/>
        <v>0</v>
      </c>
      <c r="Z32" s="77">
        <f t="shared" si="8"/>
        <v>0</v>
      </c>
      <c r="AA32" s="77">
        <f t="shared" si="9"/>
        <v>0</v>
      </c>
      <c r="AB32" s="26"/>
      <c r="AC32" s="2"/>
    </row>
    <row r="33" spans="1:29" x14ac:dyDescent="0.3">
      <c r="A33" s="23"/>
      <c r="B33" s="94">
        <v>9</v>
      </c>
      <c r="C33" s="110"/>
      <c r="D33" s="111"/>
      <c r="E33" s="112"/>
      <c r="F33" s="211"/>
      <c r="G33" s="118"/>
      <c r="H33" s="212"/>
      <c r="I33" s="213"/>
      <c r="J33" s="214"/>
      <c r="K33" s="262"/>
      <c r="L33" s="215"/>
      <c r="M33" s="216"/>
      <c r="N33" s="217"/>
      <c r="O33" s="216"/>
      <c r="P33" s="218"/>
      <c r="Q33" s="123">
        <f t="shared" si="0"/>
        <v>0</v>
      </c>
      <c r="R33" s="2"/>
      <c r="S33" s="77">
        <f t="shared" si="1"/>
        <v>0</v>
      </c>
      <c r="T33" s="77">
        <f t="shared" si="2"/>
        <v>0</v>
      </c>
      <c r="U33" s="77">
        <f t="shared" si="3"/>
        <v>0</v>
      </c>
      <c r="V33" s="77">
        <f t="shared" si="4"/>
        <v>0</v>
      </c>
      <c r="W33" s="77">
        <f t="shared" si="5"/>
        <v>0</v>
      </c>
      <c r="X33" s="77">
        <f t="shared" si="6"/>
        <v>0</v>
      </c>
      <c r="Y33" s="77">
        <f t="shared" si="7"/>
        <v>0</v>
      </c>
      <c r="Z33" s="77">
        <f t="shared" si="8"/>
        <v>0</v>
      </c>
      <c r="AA33" s="77">
        <f t="shared" si="9"/>
        <v>0</v>
      </c>
      <c r="AB33" s="26"/>
      <c r="AC33" s="2"/>
    </row>
    <row r="34" spans="1:29" x14ac:dyDescent="0.3">
      <c r="A34" s="23"/>
      <c r="B34" s="109">
        <v>10</v>
      </c>
      <c r="C34" s="110"/>
      <c r="D34" s="111"/>
      <c r="E34" s="112"/>
      <c r="F34" s="211"/>
      <c r="G34" s="118"/>
      <c r="H34" s="212"/>
      <c r="I34" s="213"/>
      <c r="J34" s="214"/>
      <c r="K34" s="262"/>
      <c r="L34" s="215"/>
      <c r="M34" s="216"/>
      <c r="N34" s="216"/>
      <c r="O34" s="216"/>
      <c r="P34" s="218"/>
      <c r="Q34" s="123">
        <f t="shared" si="0"/>
        <v>0</v>
      </c>
      <c r="R34" s="2"/>
      <c r="S34" s="77">
        <f t="shared" si="1"/>
        <v>0</v>
      </c>
      <c r="T34" s="77">
        <f t="shared" si="2"/>
        <v>0</v>
      </c>
      <c r="U34" s="77">
        <f t="shared" si="3"/>
        <v>0</v>
      </c>
      <c r="V34" s="77">
        <f t="shared" si="4"/>
        <v>0</v>
      </c>
      <c r="W34" s="77">
        <f t="shared" si="5"/>
        <v>0</v>
      </c>
      <c r="X34" s="77">
        <f t="shared" si="6"/>
        <v>0</v>
      </c>
      <c r="Y34" s="77">
        <f t="shared" si="7"/>
        <v>0</v>
      </c>
      <c r="Z34" s="77">
        <f t="shared" si="8"/>
        <v>0</v>
      </c>
      <c r="AA34" s="77">
        <f t="shared" si="9"/>
        <v>0</v>
      </c>
      <c r="AB34" s="26"/>
      <c r="AC34" s="2"/>
    </row>
    <row r="35" spans="1:29" x14ac:dyDescent="0.3">
      <c r="A35" s="23"/>
      <c r="B35" s="94">
        <v>11</v>
      </c>
      <c r="C35" s="110"/>
      <c r="D35" s="111"/>
      <c r="E35" s="112"/>
      <c r="F35" s="211"/>
      <c r="G35" s="118"/>
      <c r="H35" s="212"/>
      <c r="I35" s="213"/>
      <c r="J35" s="214"/>
      <c r="K35" s="262"/>
      <c r="L35" s="215"/>
      <c r="M35" s="216"/>
      <c r="N35" s="216"/>
      <c r="O35" s="216"/>
      <c r="P35" s="218"/>
      <c r="Q35" s="123">
        <f t="shared" si="0"/>
        <v>0</v>
      </c>
      <c r="R35" s="2"/>
      <c r="S35" s="77">
        <f t="shared" si="1"/>
        <v>0</v>
      </c>
      <c r="T35" s="77">
        <f t="shared" si="2"/>
        <v>0</v>
      </c>
      <c r="U35" s="77">
        <f t="shared" si="3"/>
        <v>0</v>
      </c>
      <c r="V35" s="77">
        <f t="shared" si="4"/>
        <v>0</v>
      </c>
      <c r="W35" s="77">
        <f t="shared" si="5"/>
        <v>0</v>
      </c>
      <c r="X35" s="77">
        <f t="shared" si="6"/>
        <v>0</v>
      </c>
      <c r="Y35" s="77">
        <f t="shared" si="7"/>
        <v>0</v>
      </c>
      <c r="Z35" s="77">
        <f t="shared" si="8"/>
        <v>0</v>
      </c>
      <c r="AA35" s="77">
        <f t="shared" si="9"/>
        <v>0</v>
      </c>
      <c r="AB35" s="26"/>
      <c r="AC35" s="2"/>
    </row>
    <row r="36" spans="1:29" x14ac:dyDescent="0.3">
      <c r="A36" s="23"/>
      <c r="B36" s="109">
        <v>12</v>
      </c>
      <c r="C36" s="110"/>
      <c r="D36" s="111"/>
      <c r="E36" s="112"/>
      <c r="F36" s="211"/>
      <c r="G36" s="118"/>
      <c r="H36" s="212"/>
      <c r="I36" s="213"/>
      <c r="J36" s="214"/>
      <c r="K36" s="262"/>
      <c r="L36" s="215"/>
      <c r="M36" s="216"/>
      <c r="N36" s="217"/>
      <c r="O36" s="216"/>
      <c r="P36" s="218"/>
      <c r="Q36" s="123">
        <f t="shared" si="0"/>
        <v>0</v>
      </c>
      <c r="R36" s="2"/>
      <c r="S36" s="77">
        <f t="shared" si="1"/>
        <v>0</v>
      </c>
      <c r="T36" s="77">
        <f t="shared" si="2"/>
        <v>0</v>
      </c>
      <c r="U36" s="77">
        <f t="shared" si="3"/>
        <v>0</v>
      </c>
      <c r="V36" s="77">
        <f t="shared" si="4"/>
        <v>0</v>
      </c>
      <c r="W36" s="77">
        <f t="shared" si="5"/>
        <v>0</v>
      </c>
      <c r="X36" s="77">
        <f t="shared" si="6"/>
        <v>0</v>
      </c>
      <c r="Y36" s="77">
        <f t="shared" si="7"/>
        <v>0</v>
      </c>
      <c r="Z36" s="77">
        <f t="shared" si="8"/>
        <v>0</v>
      </c>
      <c r="AA36" s="77">
        <f t="shared" si="9"/>
        <v>0</v>
      </c>
      <c r="AB36" s="26"/>
      <c r="AC36" s="2"/>
    </row>
    <row r="37" spans="1:29" x14ac:dyDescent="0.3">
      <c r="A37" s="23"/>
      <c r="B37" s="94">
        <v>13</v>
      </c>
      <c r="C37" s="110"/>
      <c r="D37" s="111"/>
      <c r="E37" s="112"/>
      <c r="F37" s="211"/>
      <c r="G37" s="118"/>
      <c r="H37" s="212"/>
      <c r="I37" s="213"/>
      <c r="J37" s="214"/>
      <c r="K37" s="262"/>
      <c r="L37" s="215"/>
      <c r="M37" s="216"/>
      <c r="N37" s="217"/>
      <c r="O37" s="216"/>
      <c r="P37" s="218"/>
      <c r="Q37" s="123">
        <f t="shared" si="0"/>
        <v>0</v>
      </c>
      <c r="R37" s="2"/>
      <c r="S37" s="77">
        <f t="shared" si="1"/>
        <v>0</v>
      </c>
      <c r="T37" s="77">
        <f t="shared" si="2"/>
        <v>0</v>
      </c>
      <c r="U37" s="77">
        <f t="shared" si="3"/>
        <v>0</v>
      </c>
      <c r="V37" s="77">
        <f t="shared" si="4"/>
        <v>0</v>
      </c>
      <c r="W37" s="77">
        <f t="shared" si="5"/>
        <v>0</v>
      </c>
      <c r="X37" s="77">
        <f t="shared" si="6"/>
        <v>0</v>
      </c>
      <c r="Y37" s="77">
        <f t="shared" si="7"/>
        <v>0</v>
      </c>
      <c r="Z37" s="77">
        <f t="shared" si="8"/>
        <v>0</v>
      </c>
      <c r="AA37" s="77">
        <f t="shared" si="9"/>
        <v>0</v>
      </c>
      <c r="AB37" s="26"/>
      <c r="AC37" s="2"/>
    </row>
    <row r="38" spans="1:29" x14ac:dyDescent="0.3">
      <c r="A38" s="23"/>
      <c r="B38" s="109">
        <v>14</v>
      </c>
      <c r="C38" s="110"/>
      <c r="D38" s="111"/>
      <c r="E38" s="112"/>
      <c r="F38" s="211"/>
      <c r="G38" s="118"/>
      <c r="H38" s="212"/>
      <c r="I38" s="213"/>
      <c r="J38" s="214"/>
      <c r="K38" s="262"/>
      <c r="L38" s="215"/>
      <c r="M38" s="216"/>
      <c r="N38" s="217"/>
      <c r="O38" s="216"/>
      <c r="P38" s="218"/>
      <c r="Q38" s="123">
        <f t="shared" si="0"/>
        <v>0</v>
      </c>
      <c r="R38" s="2"/>
      <c r="S38" s="77">
        <f t="shared" si="1"/>
        <v>0</v>
      </c>
      <c r="T38" s="77">
        <f t="shared" si="2"/>
        <v>0</v>
      </c>
      <c r="U38" s="77">
        <f t="shared" si="3"/>
        <v>0</v>
      </c>
      <c r="V38" s="77">
        <f t="shared" si="4"/>
        <v>0</v>
      </c>
      <c r="W38" s="77">
        <f t="shared" si="5"/>
        <v>0</v>
      </c>
      <c r="X38" s="77">
        <f t="shared" si="6"/>
        <v>0</v>
      </c>
      <c r="Y38" s="77">
        <f t="shared" si="7"/>
        <v>0</v>
      </c>
      <c r="Z38" s="77">
        <f t="shared" si="8"/>
        <v>0</v>
      </c>
      <c r="AA38" s="77">
        <f t="shared" si="9"/>
        <v>0</v>
      </c>
      <c r="AB38" s="26"/>
      <c r="AC38" s="2"/>
    </row>
    <row r="39" spans="1:29" x14ac:dyDescent="0.3">
      <c r="A39" s="23"/>
      <c r="B39" s="94">
        <v>15</v>
      </c>
      <c r="C39" s="110"/>
      <c r="D39" s="111"/>
      <c r="E39" s="112"/>
      <c r="F39" s="211"/>
      <c r="G39" s="118"/>
      <c r="H39" s="212"/>
      <c r="I39" s="213"/>
      <c r="J39" s="214"/>
      <c r="K39" s="262"/>
      <c r="L39" s="215"/>
      <c r="M39" s="216"/>
      <c r="N39" s="217"/>
      <c r="O39" s="216"/>
      <c r="P39" s="218"/>
      <c r="Q39" s="123">
        <f t="shared" si="0"/>
        <v>0</v>
      </c>
      <c r="R39" s="2"/>
      <c r="S39" s="77">
        <f t="shared" si="1"/>
        <v>0</v>
      </c>
      <c r="T39" s="77">
        <f t="shared" si="2"/>
        <v>0</v>
      </c>
      <c r="U39" s="77">
        <f t="shared" si="3"/>
        <v>0</v>
      </c>
      <c r="V39" s="77">
        <f t="shared" si="4"/>
        <v>0</v>
      </c>
      <c r="W39" s="77">
        <f t="shared" si="5"/>
        <v>0</v>
      </c>
      <c r="X39" s="77">
        <f t="shared" si="6"/>
        <v>0</v>
      </c>
      <c r="Y39" s="77">
        <f t="shared" si="7"/>
        <v>0</v>
      </c>
      <c r="Z39" s="77">
        <f t="shared" si="8"/>
        <v>0</v>
      </c>
      <c r="AA39" s="77">
        <f t="shared" si="9"/>
        <v>0</v>
      </c>
      <c r="AB39" s="26"/>
      <c r="AC39" s="2"/>
    </row>
    <row r="40" spans="1:29" x14ac:dyDescent="0.3">
      <c r="A40" s="23"/>
      <c r="B40" s="109">
        <v>16</v>
      </c>
      <c r="C40" s="110"/>
      <c r="D40" s="111"/>
      <c r="E40" s="112"/>
      <c r="F40" s="211"/>
      <c r="G40" s="118"/>
      <c r="H40" s="212"/>
      <c r="I40" s="213"/>
      <c r="J40" s="214"/>
      <c r="K40" s="262"/>
      <c r="L40" s="215"/>
      <c r="M40" s="216"/>
      <c r="N40" s="217"/>
      <c r="O40" s="216"/>
      <c r="P40" s="218"/>
      <c r="Q40" s="123">
        <f t="shared" si="0"/>
        <v>0</v>
      </c>
      <c r="R40" s="2"/>
      <c r="S40" s="77">
        <f t="shared" si="1"/>
        <v>0</v>
      </c>
      <c r="T40" s="77">
        <f t="shared" si="2"/>
        <v>0</v>
      </c>
      <c r="U40" s="77">
        <f t="shared" si="3"/>
        <v>0</v>
      </c>
      <c r="V40" s="77">
        <f t="shared" si="4"/>
        <v>0</v>
      </c>
      <c r="W40" s="77">
        <f t="shared" si="5"/>
        <v>0</v>
      </c>
      <c r="X40" s="77">
        <f t="shared" si="6"/>
        <v>0</v>
      </c>
      <c r="Y40" s="77">
        <f t="shared" si="7"/>
        <v>0</v>
      </c>
      <c r="Z40" s="77">
        <f t="shared" si="8"/>
        <v>0</v>
      </c>
      <c r="AA40" s="77">
        <f t="shared" si="9"/>
        <v>0</v>
      </c>
      <c r="AB40" s="26"/>
      <c r="AC40" s="2"/>
    </row>
    <row r="41" spans="1:29" x14ac:dyDescent="0.3">
      <c r="A41" s="23"/>
      <c r="B41" s="94">
        <v>17</v>
      </c>
      <c r="C41" s="110"/>
      <c r="D41" s="111"/>
      <c r="E41" s="112"/>
      <c r="F41" s="211"/>
      <c r="G41" s="118"/>
      <c r="H41" s="212"/>
      <c r="I41" s="213"/>
      <c r="J41" s="214"/>
      <c r="K41" s="262"/>
      <c r="L41" s="215"/>
      <c r="M41" s="216"/>
      <c r="N41" s="217"/>
      <c r="O41" s="216"/>
      <c r="P41" s="218"/>
      <c r="Q41" s="123">
        <f t="shared" si="0"/>
        <v>0</v>
      </c>
      <c r="R41" s="2"/>
      <c r="S41" s="77">
        <f t="shared" si="1"/>
        <v>0</v>
      </c>
      <c r="T41" s="77">
        <f t="shared" si="2"/>
        <v>0</v>
      </c>
      <c r="U41" s="77">
        <f t="shared" si="3"/>
        <v>0</v>
      </c>
      <c r="V41" s="77">
        <f t="shared" si="4"/>
        <v>0</v>
      </c>
      <c r="W41" s="77">
        <f t="shared" si="5"/>
        <v>0</v>
      </c>
      <c r="X41" s="77">
        <f t="shared" si="6"/>
        <v>0</v>
      </c>
      <c r="Y41" s="77">
        <f t="shared" si="7"/>
        <v>0</v>
      </c>
      <c r="Z41" s="77">
        <f t="shared" si="8"/>
        <v>0</v>
      </c>
      <c r="AA41" s="77">
        <f t="shared" si="9"/>
        <v>0</v>
      </c>
      <c r="AB41" s="26"/>
      <c r="AC41" s="2"/>
    </row>
    <row r="42" spans="1:29" x14ac:dyDescent="0.3">
      <c r="A42" s="23"/>
      <c r="B42" s="109">
        <v>18</v>
      </c>
      <c r="C42" s="110"/>
      <c r="D42" s="111"/>
      <c r="E42" s="112"/>
      <c r="F42" s="211"/>
      <c r="G42" s="118"/>
      <c r="H42" s="212"/>
      <c r="I42" s="213"/>
      <c r="J42" s="214"/>
      <c r="K42" s="262"/>
      <c r="L42" s="215"/>
      <c r="M42" s="216"/>
      <c r="N42" s="217"/>
      <c r="O42" s="216"/>
      <c r="P42" s="218"/>
      <c r="Q42" s="123">
        <f t="shared" si="0"/>
        <v>0</v>
      </c>
      <c r="R42" s="2"/>
      <c r="S42" s="77">
        <f t="shared" si="1"/>
        <v>0</v>
      </c>
      <c r="T42" s="77">
        <f t="shared" si="2"/>
        <v>0</v>
      </c>
      <c r="U42" s="77">
        <f t="shared" si="3"/>
        <v>0</v>
      </c>
      <c r="V42" s="77">
        <f t="shared" si="4"/>
        <v>0</v>
      </c>
      <c r="W42" s="77">
        <f t="shared" si="5"/>
        <v>0</v>
      </c>
      <c r="X42" s="77">
        <f t="shared" si="6"/>
        <v>0</v>
      </c>
      <c r="Y42" s="77">
        <f t="shared" si="7"/>
        <v>0</v>
      </c>
      <c r="Z42" s="77">
        <f t="shared" si="8"/>
        <v>0</v>
      </c>
      <c r="AA42" s="77">
        <f t="shared" si="9"/>
        <v>0</v>
      </c>
      <c r="AB42" s="26"/>
      <c r="AC42" s="2"/>
    </row>
    <row r="43" spans="1:29" x14ac:dyDescent="0.3">
      <c r="A43" s="23"/>
      <c r="B43" s="94">
        <v>19</v>
      </c>
      <c r="C43" s="110"/>
      <c r="D43" s="111"/>
      <c r="E43" s="112"/>
      <c r="F43" s="211"/>
      <c r="G43" s="118"/>
      <c r="H43" s="212"/>
      <c r="I43" s="213"/>
      <c r="J43" s="214"/>
      <c r="K43" s="262"/>
      <c r="L43" s="215"/>
      <c r="M43" s="216"/>
      <c r="N43" s="217"/>
      <c r="O43" s="216"/>
      <c r="P43" s="218"/>
      <c r="Q43" s="123">
        <f t="shared" si="0"/>
        <v>0</v>
      </c>
      <c r="R43" s="2"/>
      <c r="S43" s="77">
        <f t="shared" si="1"/>
        <v>0</v>
      </c>
      <c r="T43" s="77">
        <f t="shared" si="2"/>
        <v>0</v>
      </c>
      <c r="U43" s="77">
        <f t="shared" si="3"/>
        <v>0</v>
      </c>
      <c r="V43" s="77">
        <f t="shared" si="4"/>
        <v>0</v>
      </c>
      <c r="W43" s="77">
        <f t="shared" si="5"/>
        <v>0</v>
      </c>
      <c r="X43" s="77">
        <f t="shared" si="6"/>
        <v>0</v>
      </c>
      <c r="Y43" s="77">
        <f t="shared" si="7"/>
        <v>0</v>
      </c>
      <c r="Z43" s="77">
        <f t="shared" si="8"/>
        <v>0</v>
      </c>
      <c r="AA43" s="77">
        <f t="shared" si="9"/>
        <v>0</v>
      </c>
      <c r="AB43" s="26"/>
      <c r="AC43" s="2"/>
    </row>
    <row r="44" spans="1:29" x14ac:dyDescent="0.3">
      <c r="A44" s="23"/>
      <c r="B44" s="109">
        <v>20</v>
      </c>
      <c r="C44" s="110"/>
      <c r="D44" s="111"/>
      <c r="E44" s="112"/>
      <c r="F44" s="211"/>
      <c r="G44" s="118"/>
      <c r="H44" s="212"/>
      <c r="I44" s="213"/>
      <c r="J44" s="214"/>
      <c r="K44" s="262"/>
      <c r="L44" s="215"/>
      <c r="M44" s="216"/>
      <c r="N44" s="217"/>
      <c r="O44" s="216"/>
      <c r="P44" s="218"/>
      <c r="Q44" s="123">
        <f t="shared" si="0"/>
        <v>0</v>
      </c>
      <c r="R44" s="2"/>
      <c r="S44" s="77">
        <f t="shared" si="1"/>
        <v>0</v>
      </c>
      <c r="T44" s="77">
        <f t="shared" si="2"/>
        <v>0</v>
      </c>
      <c r="U44" s="77">
        <f t="shared" si="3"/>
        <v>0</v>
      </c>
      <c r="V44" s="77">
        <f t="shared" si="4"/>
        <v>0</v>
      </c>
      <c r="W44" s="77">
        <f t="shared" si="5"/>
        <v>0</v>
      </c>
      <c r="X44" s="77">
        <f t="shared" si="6"/>
        <v>0</v>
      </c>
      <c r="Y44" s="77">
        <f t="shared" si="7"/>
        <v>0</v>
      </c>
      <c r="Z44" s="77">
        <f t="shared" si="8"/>
        <v>0</v>
      </c>
      <c r="AA44" s="77">
        <f t="shared" si="9"/>
        <v>0</v>
      </c>
      <c r="AB44" s="26"/>
      <c r="AC44" s="2"/>
    </row>
    <row r="45" spans="1:29" x14ac:dyDescent="0.3">
      <c r="A45" s="23"/>
      <c r="B45" s="94">
        <v>21</v>
      </c>
      <c r="C45" s="110"/>
      <c r="D45" s="111"/>
      <c r="E45" s="112"/>
      <c r="F45" s="211"/>
      <c r="G45" s="118"/>
      <c r="H45" s="212"/>
      <c r="I45" s="213"/>
      <c r="J45" s="214"/>
      <c r="K45" s="262"/>
      <c r="L45" s="215"/>
      <c r="M45" s="216"/>
      <c r="N45" s="217"/>
      <c r="O45" s="216"/>
      <c r="P45" s="218"/>
      <c r="Q45" s="123">
        <f t="shared" si="0"/>
        <v>0</v>
      </c>
      <c r="R45" s="2"/>
      <c r="S45" s="77">
        <f t="shared" si="1"/>
        <v>0</v>
      </c>
      <c r="T45" s="77">
        <f t="shared" si="2"/>
        <v>0</v>
      </c>
      <c r="U45" s="77">
        <f t="shared" si="3"/>
        <v>0</v>
      </c>
      <c r="V45" s="77">
        <f t="shared" si="4"/>
        <v>0</v>
      </c>
      <c r="W45" s="77">
        <f t="shared" si="5"/>
        <v>0</v>
      </c>
      <c r="X45" s="77">
        <f t="shared" si="6"/>
        <v>0</v>
      </c>
      <c r="Y45" s="77">
        <f t="shared" si="7"/>
        <v>0</v>
      </c>
      <c r="Z45" s="77">
        <f t="shared" si="8"/>
        <v>0</v>
      </c>
      <c r="AA45" s="77">
        <f t="shared" si="9"/>
        <v>0</v>
      </c>
      <c r="AB45" s="26"/>
      <c r="AC45" s="2"/>
    </row>
    <row r="46" spans="1:29" x14ac:dyDescent="0.3">
      <c r="A46" s="23"/>
      <c r="B46" s="109">
        <v>22</v>
      </c>
      <c r="C46" s="110"/>
      <c r="D46" s="111"/>
      <c r="E46" s="112"/>
      <c r="F46" s="211"/>
      <c r="G46" s="118"/>
      <c r="H46" s="212"/>
      <c r="I46" s="213"/>
      <c r="J46" s="214"/>
      <c r="K46" s="262"/>
      <c r="L46" s="215"/>
      <c r="M46" s="216"/>
      <c r="N46" s="217"/>
      <c r="O46" s="216"/>
      <c r="P46" s="218"/>
      <c r="Q46" s="123">
        <f t="shared" si="0"/>
        <v>0</v>
      </c>
      <c r="R46" s="2"/>
      <c r="S46" s="77">
        <f t="shared" si="1"/>
        <v>0</v>
      </c>
      <c r="T46" s="77">
        <f t="shared" si="2"/>
        <v>0</v>
      </c>
      <c r="U46" s="77">
        <f t="shared" si="3"/>
        <v>0</v>
      </c>
      <c r="V46" s="77">
        <f t="shared" si="4"/>
        <v>0</v>
      </c>
      <c r="W46" s="77">
        <f t="shared" si="5"/>
        <v>0</v>
      </c>
      <c r="X46" s="77">
        <f t="shared" si="6"/>
        <v>0</v>
      </c>
      <c r="Y46" s="77">
        <f t="shared" si="7"/>
        <v>0</v>
      </c>
      <c r="Z46" s="77">
        <f t="shared" si="8"/>
        <v>0</v>
      </c>
      <c r="AA46" s="77">
        <f t="shared" si="9"/>
        <v>0</v>
      </c>
      <c r="AB46" s="26"/>
      <c r="AC46" s="2"/>
    </row>
    <row r="47" spans="1:29" x14ac:dyDescent="0.3">
      <c r="A47" s="23"/>
      <c r="B47" s="94">
        <v>23</v>
      </c>
      <c r="C47" s="110"/>
      <c r="D47" s="111"/>
      <c r="E47" s="112"/>
      <c r="F47" s="211"/>
      <c r="G47" s="118"/>
      <c r="H47" s="212"/>
      <c r="I47" s="213"/>
      <c r="J47" s="214"/>
      <c r="K47" s="262"/>
      <c r="L47" s="215"/>
      <c r="M47" s="216"/>
      <c r="N47" s="217"/>
      <c r="O47" s="216"/>
      <c r="P47" s="218"/>
      <c r="Q47" s="123">
        <f t="shared" si="0"/>
        <v>0</v>
      </c>
      <c r="R47" s="2"/>
      <c r="S47" s="77">
        <f t="shared" si="1"/>
        <v>0</v>
      </c>
      <c r="T47" s="77">
        <f t="shared" si="2"/>
        <v>0</v>
      </c>
      <c r="U47" s="77">
        <f t="shared" si="3"/>
        <v>0</v>
      </c>
      <c r="V47" s="77">
        <f t="shared" si="4"/>
        <v>0</v>
      </c>
      <c r="W47" s="77">
        <f t="shared" si="5"/>
        <v>0</v>
      </c>
      <c r="X47" s="77">
        <f t="shared" si="6"/>
        <v>0</v>
      </c>
      <c r="Y47" s="77">
        <f t="shared" si="7"/>
        <v>0</v>
      </c>
      <c r="Z47" s="77">
        <f t="shared" si="8"/>
        <v>0</v>
      </c>
      <c r="AA47" s="77">
        <f t="shared" si="9"/>
        <v>0</v>
      </c>
      <c r="AB47" s="26"/>
      <c r="AC47" s="2"/>
    </row>
    <row r="48" spans="1:29" x14ac:dyDescent="0.3">
      <c r="A48" s="23"/>
      <c r="B48" s="109">
        <v>24</v>
      </c>
      <c r="C48" s="110"/>
      <c r="D48" s="111"/>
      <c r="E48" s="112"/>
      <c r="F48" s="211"/>
      <c r="G48" s="118"/>
      <c r="H48" s="212"/>
      <c r="I48" s="213"/>
      <c r="J48" s="214"/>
      <c r="K48" s="262"/>
      <c r="L48" s="215"/>
      <c r="M48" s="216"/>
      <c r="N48" s="217"/>
      <c r="O48" s="216"/>
      <c r="P48" s="218"/>
      <c r="Q48" s="123">
        <f t="shared" si="0"/>
        <v>0</v>
      </c>
      <c r="R48" s="2"/>
      <c r="S48" s="77">
        <f t="shared" si="1"/>
        <v>0</v>
      </c>
      <c r="T48" s="77">
        <f t="shared" si="2"/>
        <v>0</v>
      </c>
      <c r="U48" s="77">
        <f t="shared" si="3"/>
        <v>0</v>
      </c>
      <c r="V48" s="77">
        <f t="shared" si="4"/>
        <v>0</v>
      </c>
      <c r="W48" s="77">
        <f t="shared" si="5"/>
        <v>0</v>
      </c>
      <c r="X48" s="77">
        <f t="shared" si="6"/>
        <v>0</v>
      </c>
      <c r="Y48" s="77">
        <f t="shared" si="7"/>
        <v>0</v>
      </c>
      <c r="Z48" s="77">
        <f t="shared" si="8"/>
        <v>0</v>
      </c>
      <c r="AA48" s="77">
        <f t="shared" si="9"/>
        <v>0</v>
      </c>
      <c r="AB48" s="26"/>
      <c r="AC48" s="2"/>
    </row>
    <row r="49" spans="1:29" x14ac:dyDescent="0.3">
      <c r="A49" s="23"/>
      <c r="B49" s="124">
        <v>25</v>
      </c>
      <c r="C49" s="125"/>
      <c r="D49" s="126"/>
      <c r="E49" s="127"/>
      <c r="F49" s="222"/>
      <c r="G49" s="133"/>
      <c r="H49" s="223"/>
      <c r="I49" s="224"/>
      <c r="J49" s="225"/>
      <c r="K49" s="263"/>
      <c r="L49" s="226"/>
      <c r="M49" s="227"/>
      <c r="N49" s="228"/>
      <c r="O49" s="227"/>
      <c r="P49" s="229"/>
      <c r="Q49" s="138">
        <f t="shared" si="0"/>
        <v>0</v>
      </c>
      <c r="R49" s="2"/>
      <c r="S49" s="77">
        <f t="shared" si="1"/>
        <v>0</v>
      </c>
      <c r="T49" s="77">
        <f t="shared" si="2"/>
        <v>0</v>
      </c>
      <c r="U49" s="77">
        <f t="shared" si="3"/>
        <v>0</v>
      </c>
      <c r="V49" s="77">
        <f t="shared" si="4"/>
        <v>0</v>
      </c>
      <c r="W49" s="77">
        <f t="shared" si="5"/>
        <v>0</v>
      </c>
      <c r="X49" s="77">
        <f t="shared" si="6"/>
        <v>0</v>
      </c>
      <c r="Y49" s="77">
        <f t="shared" si="7"/>
        <v>0</v>
      </c>
      <c r="Z49" s="77">
        <f t="shared" si="8"/>
        <v>0</v>
      </c>
      <c r="AA49" s="77">
        <f t="shared" si="9"/>
        <v>0</v>
      </c>
      <c r="AB49" s="26"/>
      <c r="AC49" s="2"/>
    </row>
    <row r="50" spans="1:29" x14ac:dyDescent="0.3">
      <c r="A50" s="2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6"/>
      <c r="AC50" s="2"/>
    </row>
    <row r="51" spans="1:29" x14ac:dyDescent="0.3">
      <c r="A51" s="2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6"/>
      <c r="AC51" s="2"/>
    </row>
    <row r="52" spans="1:29" x14ac:dyDescent="0.3">
      <c r="A52" s="2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6"/>
      <c r="AC52" s="2"/>
    </row>
    <row r="53" spans="1:29" x14ac:dyDescent="0.3">
      <c r="A53" s="2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6"/>
      <c r="AC53" s="2"/>
    </row>
    <row r="54" spans="1:29" x14ac:dyDescent="0.3">
      <c r="A54" s="2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6"/>
      <c r="AC54" s="2"/>
    </row>
    <row r="55" spans="1:29" x14ac:dyDescent="0.3">
      <c r="A55" s="2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6"/>
      <c r="AC55" s="2"/>
    </row>
    <row r="56" spans="1:29" x14ac:dyDescent="0.3">
      <c r="A56" s="2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6"/>
      <c r="AC56" s="2"/>
    </row>
    <row r="57" spans="1:29" x14ac:dyDescent="0.3">
      <c r="A57" s="139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2"/>
      <c r="AC57" s="2"/>
    </row>
    <row r="58" spans="1:29" hidden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</sheetData>
  <sheetProtection algorithmName="SHA-512" hashValue="SXu9aqDs8OO1uTjeLpwVlISLXA5eCueN71FRVL8Sq1q5x9WaBO8KsGaVZCVS6JIqAU79QVOi2tQFDhqnbCcaUA==" saltValue="5QOGhUxGvyE+EKsubaUkKA==" spinCount="100000" sheet="1" objects="1" scenarios="1" selectLockedCells="1"/>
  <mergeCells count="19">
    <mergeCell ref="M21:P21"/>
    <mergeCell ref="G18:P19"/>
    <mergeCell ref="O2:Q5"/>
    <mergeCell ref="B3:E3"/>
    <mergeCell ref="O7:Q7"/>
    <mergeCell ref="O8:P8"/>
    <mergeCell ref="Q18:Q22"/>
    <mergeCell ref="G21:G22"/>
    <mergeCell ref="H21:J21"/>
    <mergeCell ref="B13:F13"/>
    <mergeCell ref="B15:F15"/>
    <mergeCell ref="B18:B22"/>
    <mergeCell ref="C18:C22"/>
    <mergeCell ref="D18:D22"/>
    <mergeCell ref="E18:E22"/>
    <mergeCell ref="F18:F22"/>
    <mergeCell ref="H15:M15"/>
    <mergeCell ref="G2:L5"/>
    <mergeCell ref="K21:L21"/>
  </mergeCells>
  <dataValidations count="2">
    <dataValidation allowBlank="1" showInputMessage="1" showErrorMessage="1" sqref="M22:P22" xr:uid="{00000000-0002-0000-0300-000001000000}">
      <formula1>0</formula1>
      <formula2>0</formula2>
    </dataValidation>
    <dataValidation type="list" allowBlank="1" showInputMessage="1" showErrorMessage="1" sqref="H25:P49" xr:uid="{00000000-0002-0000-0300-000000000000}">
      <formula1>"Yes"</formula1>
      <formula2>0</formula2>
    </dataValidation>
  </dataValidations>
  <hyperlinks>
    <hyperlink ref="C5" r:id="rId1" xr:uid="{00000000-0004-0000-0300-000000000000}"/>
  </hyperlinks>
  <pageMargins left="0.7" right="0.7" top="0.75" bottom="0.75" header="0.511811023622047" footer="0.511811023622047"/>
  <pageSetup paperSize="9" orientation="portrait" horizontalDpi="300" verticalDpi="30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'Listy rozwijane'!$F$2:$F$3</xm:f>
          </x14:formula1>
          <x14:formula2>
            <xm:f>0</xm:f>
          </x14:formula2>
          <xm:sqref>E25:E49</xm:sqref>
        </x14:dataValidation>
        <x14:dataValidation type="list" allowBlank="1" showInputMessage="1" showErrorMessage="1" xr:uid="{00000000-0002-0000-0300-000003000000}">
          <x14:formula1>
            <xm:f>'Listy rozwijane'!$G$2:$G$20</xm:f>
          </x14:formula1>
          <x14:formula2>
            <xm:f>0</xm:f>
          </x14:formula2>
          <xm:sqref>F25:F49</xm:sqref>
        </x14:dataValidation>
        <x14:dataValidation type="list" allowBlank="1" showInputMessage="1" showErrorMessage="1" xr:uid="{00000000-0002-0000-0300-000004000000}">
          <x14:formula1>
            <xm:f>'Listy rozwijane'!$J$2:$J$3</xm:f>
          </x14:formula1>
          <x14:formula2>
            <xm:f>0</xm:f>
          </x14:formula2>
          <xm:sqref>G25:G49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38"/>
  <sheetViews>
    <sheetView topLeftCell="A9" zoomScale="60" zoomScaleNormal="60" workbookViewId="0">
      <selection activeCell="N27" sqref="N27"/>
    </sheetView>
  </sheetViews>
  <sheetFormatPr defaultColWidth="8.44140625" defaultRowHeight="14.4" zeroHeight="1" x14ac:dyDescent="0.3"/>
  <cols>
    <col min="1" max="1" width="9.109375" customWidth="1"/>
    <col min="2" max="2" width="18.44140625" customWidth="1"/>
    <col min="3" max="3" width="11.5546875" customWidth="1"/>
    <col min="4" max="4" width="10.44140625" customWidth="1"/>
    <col min="5" max="5" width="19.21875" customWidth="1"/>
    <col min="6" max="6" width="10.21875" customWidth="1"/>
    <col min="7" max="7" width="18.44140625" customWidth="1"/>
    <col min="8" max="8" width="11.5546875" customWidth="1"/>
    <col min="9" max="9" width="12.5546875" customWidth="1"/>
    <col min="10" max="10" width="19.21875" customWidth="1"/>
    <col min="11" max="11" width="13.5546875" customWidth="1"/>
    <col min="12" max="12" width="9.109375" customWidth="1"/>
    <col min="16" max="16" width="22" customWidth="1"/>
  </cols>
  <sheetData>
    <row r="1" spans="1:12" x14ac:dyDescent="0.3">
      <c r="A1" s="230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x14ac:dyDescent="0.3">
      <c r="A2" s="6"/>
      <c r="B2" s="2"/>
      <c r="C2" s="2"/>
      <c r="D2" s="2"/>
      <c r="E2" s="2"/>
      <c r="F2" s="2"/>
      <c r="G2" s="2"/>
      <c r="H2" s="2"/>
      <c r="I2" s="2"/>
      <c r="J2" s="2"/>
      <c r="K2" s="2"/>
      <c r="L2" s="5"/>
    </row>
    <row r="3" spans="1:12" x14ac:dyDescent="0.3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5"/>
    </row>
    <row r="4" spans="1:12" x14ac:dyDescent="0.3">
      <c r="A4" s="6"/>
      <c r="B4" s="2"/>
      <c r="C4" s="2"/>
      <c r="D4" s="2"/>
      <c r="E4" s="2"/>
      <c r="F4" s="2"/>
      <c r="G4" s="2"/>
      <c r="H4" s="2"/>
      <c r="I4" s="2"/>
      <c r="J4" s="2"/>
      <c r="K4" s="231"/>
      <c r="L4" s="5"/>
    </row>
    <row r="5" spans="1:12" x14ac:dyDescent="0.3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5"/>
    </row>
    <row r="6" spans="1:12" x14ac:dyDescent="0.3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5"/>
    </row>
    <row r="7" spans="1:12" x14ac:dyDescent="0.3">
      <c r="A7" s="6"/>
      <c r="B7" s="2"/>
      <c r="C7" s="2"/>
      <c r="D7" s="2"/>
      <c r="E7" s="2"/>
      <c r="F7" s="2"/>
      <c r="G7" s="2"/>
      <c r="H7" s="2"/>
      <c r="I7" s="2"/>
      <c r="J7" s="2"/>
      <c r="K7" s="2"/>
      <c r="L7" s="5"/>
    </row>
    <row r="8" spans="1:12" x14ac:dyDescent="0.3">
      <c r="A8" s="6"/>
      <c r="B8" s="2"/>
      <c r="C8" s="2"/>
      <c r="D8" s="2"/>
      <c r="E8" s="2"/>
      <c r="F8" s="2"/>
      <c r="G8" s="2"/>
      <c r="H8" s="2"/>
      <c r="I8" s="2"/>
      <c r="J8" s="2"/>
      <c r="K8" s="2"/>
      <c r="L8" s="5"/>
    </row>
    <row r="9" spans="1:12" x14ac:dyDescent="0.3">
      <c r="A9" s="6"/>
      <c r="B9" s="2"/>
      <c r="C9" s="2"/>
      <c r="D9" s="2"/>
      <c r="E9" s="2"/>
      <c r="F9" s="2"/>
      <c r="G9" s="2"/>
      <c r="H9" s="2"/>
      <c r="I9" s="2"/>
      <c r="J9" s="2"/>
      <c r="K9" s="2"/>
      <c r="L9" s="5"/>
    </row>
    <row r="10" spans="1:12" ht="19.5" customHeight="1" x14ac:dyDescent="0.5">
      <c r="A10" s="7"/>
      <c r="B10" s="232"/>
      <c r="C10" s="8"/>
      <c r="D10" s="8"/>
      <c r="E10" s="8"/>
      <c r="F10" s="8"/>
      <c r="G10" s="8"/>
      <c r="H10" s="8"/>
      <c r="I10" s="8"/>
      <c r="J10" s="2"/>
      <c r="K10" s="2"/>
      <c r="L10" s="5"/>
    </row>
    <row r="11" spans="1:12" ht="19.5" customHeight="1" x14ac:dyDescent="0.5">
      <c r="A11" s="7"/>
      <c r="B11" s="232"/>
      <c r="C11" s="8"/>
      <c r="D11" s="8"/>
      <c r="E11" s="8"/>
      <c r="F11" s="12"/>
      <c r="G11" s="8"/>
      <c r="H11" s="8"/>
      <c r="I11" s="12"/>
      <c r="J11" s="2"/>
      <c r="K11" s="2"/>
      <c r="L11" s="5"/>
    </row>
    <row r="12" spans="1:12" ht="19.5" customHeight="1" x14ac:dyDescent="0.5">
      <c r="A12" s="7"/>
      <c r="B12" s="232"/>
      <c r="C12" s="8"/>
      <c r="D12" s="8"/>
      <c r="E12" s="8"/>
      <c r="F12" s="8"/>
      <c r="G12" s="8"/>
      <c r="H12" s="8"/>
      <c r="I12" s="12"/>
      <c r="J12" s="2"/>
      <c r="K12" s="2"/>
      <c r="L12" s="5"/>
    </row>
    <row r="13" spans="1:12" ht="19.5" customHeight="1" x14ac:dyDescent="0.3">
      <c r="A13" s="233"/>
      <c r="B13" s="314" t="s">
        <v>19</v>
      </c>
      <c r="C13" s="314"/>
      <c r="D13" s="314"/>
      <c r="E13" s="314"/>
      <c r="F13" s="8"/>
      <c r="G13" s="314" t="s">
        <v>21</v>
      </c>
      <c r="H13" s="314" t="s">
        <v>21</v>
      </c>
      <c r="I13" s="314" t="s">
        <v>21</v>
      </c>
      <c r="J13" s="314" t="s">
        <v>21</v>
      </c>
      <c r="K13" s="8"/>
      <c r="L13" s="5"/>
    </row>
    <row r="14" spans="1:12" ht="19.5" customHeight="1" x14ac:dyDescent="0.3">
      <c r="A14" s="234"/>
      <c r="B14" s="235" t="s">
        <v>79</v>
      </c>
      <c r="C14" s="236" t="s">
        <v>80</v>
      </c>
      <c r="D14" s="236" t="s">
        <v>81</v>
      </c>
      <c r="E14" s="237" t="s">
        <v>82</v>
      </c>
      <c r="F14" s="8"/>
      <c r="G14" s="235" t="s">
        <v>79</v>
      </c>
      <c r="H14" s="236" t="s">
        <v>80</v>
      </c>
      <c r="I14" s="236" t="s">
        <v>81</v>
      </c>
      <c r="J14" s="237" t="s">
        <v>82</v>
      </c>
      <c r="K14" s="8"/>
      <c r="L14" s="5"/>
    </row>
    <row r="15" spans="1:12" ht="19.5" customHeight="1" x14ac:dyDescent="0.3">
      <c r="A15" s="10"/>
      <c r="B15" s="238" t="s">
        <v>15</v>
      </c>
      <c r="C15" s="239">
        <f t="array" ref="C15">SUMPRODUCT(('2. Hotel'!$R$23:$R$47=$B$13)*('2. Hotel'!$S$23:$W$47=B15))</f>
        <v>0</v>
      </c>
      <c r="D15" s="240">
        <f>C15*'2. Hotel'!U8</f>
        <v>0</v>
      </c>
      <c r="E15" s="316">
        <f>SUM(D15,D16,D17)+SUMIFS('2. Hotel'!$X$23:$X$47,'2. Hotel'!$R$23:$R$47,$B$13)</f>
        <v>0</v>
      </c>
      <c r="F15" s="8"/>
      <c r="G15" s="238" t="s">
        <v>15</v>
      </c>
      <c r="H15" s="239">
        <f t="array" ref="H15">SUMPRODUCT(('2. Hotel'!$R$23:$R$47=$G$13)*('2. Hotel'!$S$23:$W$47=G15))</f>
        <v>0</v>
      </c>
      <c r="I15" s="240">
        <f>H15*'2. Hotel'!U9</f>
        <v>0</v>
      </c>
      <c r="J15" s="316">
        <f>SUM(I15,I16,I17)+SUMIFS('2. Hotel'!$X$23:$X$47,'2. Hotel'!$R$23:$R$47,$G$13)</f>
        <v>0</v>
      </c>
      <c r="K15" s="8"/>
      <c r="L15" s="5"/>
    </row>
    <row r="16" spans="1:12" ht="19.5" customHeight="1" x14ac:dyDescent="0.3">
      <c r="A16" s="10"/>
      <c r="B16" s="241" t="s">
        <v>16</v>
      </c>
      <c r="C16" s="242">
        <f t="array" ref="C16">SUMPRODUCT(('2. Hotel'!$R$23:$R$47=$B$13)*('2. Hotel'!$S$23:$W$47=B16))</f>
        <v>0</v>
      </c>
      <c r="D16" s="243">
        <f>C16*'2. Hotel'!V8</f>
        <v>0</v>
      </c>
      <c r="E16" s="316"/>
      <c r="F16" s="8"/>
      <c r="G16" s="241" t="s">
        <v>16</v>
      </c>
      <c r="H16" s="242">
        <f t="array" ref="H16">SUMPRODUCT(('2. Hotel'!$R$23:$R$47=$G$13)*('2. Hotel'!$S$23:$W$47=G16))</f>
        <v>0</v>
      </c>
      <c r="I16" s="243">
        <f>H16*'2. Hotel'!V9</f>
        <v>0</v>
      </c>
      <c r="J16" s="316"/>
      <c r="K16" s="8"/>
      <c r="L16" s="5"/>
    </row>
    <row r="17" spans="1:12" ht="19.5" customHeight="1" x14ac:dyDescent="0.3">
      <c r="A17" s="10"/>
      <c r="B17" s="244" t="s">
        <v>17</v>
      </c>
      <c r="C17" s="245">
        <f t="array" ref="C17">SUMPRODUCT(('2. Hotel'!$R$23:$R$47=$B$13)*('2. Hotel'!$S$23:$W$47=B17))</f>
        <v>0</v>
      </c>
      <c r="D17" s="246">
        <f>C17*'2. Hotel'!W8</f>
        <v>0</v>
      </c>
      <c r="E17" s="316"/>
      <c r="F17" s="8"/>
      <c r="G17" s="244" t="s">
        <v>17</v>
      </c>
      <c r="H17" s="245">
        <f t="array" ref="H17">SUMPRODUCT(('2. Hotel'!$R$23:$R$47=$G$13)*('2. Hotel'!$S$23:$W$47=G17))</f>
        <v>0</v>
      </c>
      <c r="I17" s="246">
        <f>H17*'2. Hotel'!W9</f>
        <v>0</v>
      </c>
      <c r="J17" s="316"/>
      <c r="K17" s="2"/>
      <c r="L17" s="5"/>
    </row>
    <row r="18" spans="1:12" ht="19.5" customHeight="1" x14ac:dyDescent="0.5">
      <c r="A18" s="7"/>
      <c r="B18" s="232"/>
      <c r="C18" s="8"/>
      <c r="D18" s="8"/>
      <c r="E18" s="8"/>
      <c r="F18" s="8"/>
      <c r="G18" s="2"/>
      <c r="H18" s="8"/>
      <c r="I18" s="2"/>
      <c r="J18" s="8"/>
      <c r="K18" s="2"/>
      <c r="L18" s="5"/>
    </row>
    <row r="19" spans="1:12" ht="19.5" customHeight="1" x14ac:dyDescent="0.5">
      <c r="A19" s="7"/>
      <c r="B19" s="232"/>
      <c r="C19" s="8"/>
      <c r="D19" s="8"/>
      <c r="E19" s="8"/>
      <c r="F19" s="8"/>
      <c r="G19" s="2"/>
      <c r="H19" s="8"/>
      <c r="I19" s="2"/>
      <c r="J19" s="8"/>
      <c r="K19" s="2"/>
      <c r="L19" s="5"/>
    </row>
    <row r="20" spans="1:12" ht="19.5" customHeight="1" x14ac:dyDescent="0.5">
      <c r="A20" s="7"/>
      <c r="B20" s="314" t="s">
        <v>83</v>
      </c>
      <c r="C20" s="314"/>
      <c r="D20" s="314"/>
      <c r="E20" s="314"/>
      <c r="F20" s="2"/>
      <c r="G20" s="317" t="s">
        <v>84</v>
      </c>
      <c r="H20" s="317"/>
      <c r="I20" s="317"/>
      <c r="J20" s="317"/>
      <c r="K20" s="8"/>
      <c r="L20" s="5"/>
    </row>
    <row r="21" spans="1:12" ht="19.5" customHeight="1" x14ac:dyDescent="0.5">
      <c r="A21" s="7"/>
      <c r="B21" s="235" t="s">
        <v>79</v>
      </c>
      <c r="C21" s="236" t="s">
        <v>80</v>
      </c>
      <c r="D21" s="236" t="s">
        <v>81</v>
      </c>
      <c r="E21" s="247" t="s">
        <v>32</v>
      </c>
      <c r="F21" s="2"/>
      <c r="G21" s="312">
        <f>SUM(E15,J15,E22,E27)</f>
        <v>0</v>
      </c>
      <c r="H21" s="312"/>
      <c r="I21" s="312"/>
      <c r="J21" s="312"/>
      <c r="K21" s="8"/>
      <c r="L21" s="5"/>
    </row>
    <row r="22" spans="1:12" ht="19.5" customHeight="1" x14ac:dyDescent="0.5">
      <c r="A22" s="7"/>
      <c r="B22" s="248" t="s">
        <v>78</v>
      </c>
      <c r="C22" s="249">
        <f>COUNTIF('4. Meals Form '!$H$25:$J$49,"Yes")</f>
        <v>0</v>
      </c>
      <c r="D22" s="243">
        <f>C22*'4. Meals Form '!O10</f>
        <v>0</v>
      </c>
      <c r="E22" s="313">
        <f>SUM(D22:D24)</f>
        <v>0</v>
      </c>
      <c r="F22" s="2"/>
      <c r="G22" s="312"/>
      <c r="H22" s="312"/>
      <c r="I22" s="312"/>
      <c r="J22" s="312"/>
      <c r="K22" s="8"/>
      <c r="L22" s="5"/>
    </row>
    <row r="23" spans="1:12" ht="19.5" customHeight="1" x14ac:dyDescent="0.5">
      <c r="A23" s="7"/>
      <c r="B23" s="248" t="s">
        <v>76</v>
      </c>
      <c r="C23" s="249">
        <f>COUNTIF('4. Meals Form '!$K$25:$L$49,"Yes")</f>
        <v>0</v>
      </c>
      <c r="D23" s="243">
        <f>C23*'4. Meals Form '!Q10</f>
        <v>0</v>
      </c>
      <c r="E23" s="313"/>
      <c r="F23" s="2"/>
      <c r="G23" s="312"/>
      <c r="H23" s="312"/>
      <c r="I23" s="312"/>
      <c r="J23" s="312"/>
      <c r="K23" s="8"/>
      <c r="L23" s="5"/>
    </row>
    <row r="24" spans="1:12" ht="19.5" customHeight="1" x14ac:dyDescent="0.5">
      <c r="A24" s="7"/>
      <c r="B24" s="250" t="s">
        <v>75</v>
      </c>
      <c r="C24" s="251">
        <f>COUNTIF('4. Meals Form '!M25:P49,"Yes")</f>
        <v>0</v>
      </c>
      <c r="D24" s="246">
        <f>C24*'4. Meals Form '!P10</f>
        <v>0</v>
      </c>
      <c r="E24" s="313"/>
      <c r="F24" s="2"/>
      <c r="G24" s="312"/>
      <c r="H24" s="312"/>
      <c r="I24" s="312"/>
      <c r="J24" s="312"/>
      <c r="K24" s="8"/>
      <c r="L24" s="5"/>
    </row>
    <row r="25" spans="1:12" ht="19.5" customHeight="1" x14ac:dyDescent="0.5">
      <c r="A25" s="7"/>
      <c r="B25" s="232"/>
      <c r="C25" s="2"/>
      <c r="D25" s="2"/>
      <c r="E25" s="2"/>
      <c r="F25" s="2"/>
      <c r="G25" s="312"/>
      <c r="H25" s="312"/>
      <c r="I25" s="312"/>
      <c r="J25" s="312"/>
      <c r="K25" s="2"/>
      <c r="L25" s="5"/>
    </row>
    <row r="26" spans="1:12" ht="19.5" customHeight="1" x14ac:dyDescent="0.5">
      <c r="A26" s="7"/>
      <c r="B26" s="314" t="s">
        <v>64</v>
      </c>
      <c r="C26" s="314"/>
      <c r="D26" s="314"/>
      <c r="E26" s="314"/>
      <c r="F26" s="2"/>
      <c r="G26" s="312"/>
      <c r="H26" s="312"/>
      <c r="I26" s="312"/>
      <c r="J26" s="312"/>
      <c r="K26" s="2"/>
      <c r="L26" s="5"/>
    </row>
    <row r="27" spans="1:12" ht="19.5" customHeight="1" x14ac:dyDescent="0.5">
      <c r="A27" s="7"/>
      <c r="B27" s="315" t="s">
        <v>32</v>
      </c>
      <c r="C27" s="315"/>
      <c r="D27" s="315"/>
      <c r="E27" s="252">
        <f>SUM('3. Non official accomodation'!E19:E20)</f>
        <v>0</v>
      </c>
      <c r="F27" s="2"/>
      <c r="G27" s="312"/>
      <c r="H27" s="312"/>
      <c r="I27" s="312"/>
      <c r="J27" s="312"/>
      <c r="K27" s="2"/>
      <c r="L27" s="5"/>
    </row>
    <row r="28" spans="1:12" ht="19.5" customHeight="1" x14ac:dyDescent="0.3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5"/>
    </row>
    <row r="29" spans="1:12" ht="19.5" customHeight="1" x14ac:dyDescent="0.3">
      <c r="A29" s="6"/>
      <c r="B29" s="2"/>
      <c r="C29" s="2"/>
      <c r="D29" s="2"/>
      <c r="E29" s="2"/>
      <c r="F29" s="2"/>
      <c r="G29" s="2"/>
      <c r="H29" s="2"/>
      <c r="I29" s="2"/>
      <c r="J29" s="2"/>
      <c r="K29" s="2"/>
      <c r="L29" s="5"/>
    </row>
    <row r="30" spans="1:12" ht="19.5" customHeight="1" x14ac:dyDescent="0.3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</row>
    <row r="31" spans="1:12" x14ac:dyDescent="0.3"/>
    <row r="32" spans="1:12" x14ac:dyDescent="0.3"/>
    <row r="33" x14ac:dyDescent="0.3"/>
    <row r="34" x14ac:dyDescent="0.3"/>
    <row r="35" x14ac:dyDescent="0.3"/>
    <row r="36" x14ac:dyDescent="0.3"/>
    <row r="37" x14ac:dyDescent="0.3"/>
    <row r="38" x14ac:dyDescent="0.3"/>
  </sheetData>
  <sheetProtection password="EB0B" sheet="1" objects="1" scenarios="1"/>
  <mergeCells count="10">
    <mergeCell ref="G21:J27"/>
    <mergeCell ref="E22:E24"/>
    <mergeCell ref="B26:E26"/>
    <mergeCell ref="B27:D27"/>
    <mergeCell ref="B13:E13"/>
    <mergeCell ref="G13:J13"/>
    <mergeCell ref="E15:E17"/>
    <mergeCell ref="J15:J17"/>
    <mergeCell ref="B20:E20"/>
    <mergeCell ref="G20:J20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26"/>
  <sheetViews>
    <sheetView zoomScale="60" zoomScaleNormal="60" workbookViewId="0">
      <selection activeCell="J24" sqref="J24"/>
    </sheetView>
  </sheetViews>
  <sheetFormatPr defaultColWidth="8.44140625" defaultRowHeight="14.4" x14ac:dyDescent="0.3"/>
  <cols>
    <col min="1" max="1" width="11" customWidth="1"/>
    <col min="2" max="2" width="27.44140625" customWidth="1"/>
    <col min="3" max="3" width="25.88671875" customWidth="1"/>
    <col min="4" max="5" width="16.44140625" customWidth="1"/>
    <col min="9" max="9" width="11" customWidth="1"/>
    <col min="10" max="10" width="21.5546875" customWidth="1"/>
  </cols>
  <sheetData>
    <row r="1" spans="1:16" x14ac:dyDescent="0.3">
      <c r="A1" s="253" t="s">
        <v>85</v>
      </c>
      <c r="B1" s="253" t="s">
        <v>86</v>
      </c>
      <c r="C1" s="253" t="s">
        <v>87</v>
      </c>
      <c r="D1" t="s">
        <v>88</v>
      </c>
      <c r="E1" t="s">
        <v>89</v>
      </c>
      <c r="F1" t="s">
        <v>27</v>
      </c>
      <c r="G1" t="s">
        <v>79</v>
      </c>
      <c r="H1" t="s">
        <v>90</v>
      </c>
      <c r="I1" t="s">
        <v>91</v>
      </c>
      <c r="J1" t="s">
        <v>92</v>
      </c>
      <c r="P1" t="str">
        <f t="array" ref="P1:P3">'Listy rozwijane'!$D$2:$D$4</f>
        <v>Single</v>
      </c>
    </row>
    <row r="2" spans="1:16" x14ac:dyDescent="0.3">
      <c r="A2" s="254">
        <v>45429</v>
      </c>
      <c r="B2" s="253" t="s">
        <v>93</v>
      </c>
      <c r="C2" s="253" t="s">
        <v>93</v>
      </c>
      <c r="D2" t="s">
        <v>15</v>
      </c>
      <c r="E2" t="s">
        <v>94</v>
      </c>
      <c r="F2" t="s">
        <v>47</v>
      </c>
      <c r="G2" s="255" t="s">
        <v>95</v>
      </c>
      <c r="H2" t="s">
        <v>53</v>
      </c>
      <c r="I2" s="256">
        <v>45708</v>
      </c>
      <c r="J2" t="s">
        <v>19</v>
      </c>
      <c r="P2" t="str">
        <v>Twin</v>
      </c>
    </row>
    <row r="3" spans="1:16" ht="28.8" x14ac:dyDescent="0.3">
      <c r="A3" s="254">
        <v>45430</v>
      </c>
      <c r="B3" s="257" t="s">
        <v>96</v>
      </c>
      <c r="C3" s="253" t="s">
        <v>97</v>
      </c>
      <c r="D3" t="s">
        <v>16</v>
      </c>
      <c r="E3" t="s">
        <v>98</v>
      </c>
      <c r="F3" t="s">
        <v>57</v>
      </c>
      <c r="G3" s="255" t="s">
        <v>99</v>
      </c>
      <c r="H3" t="s">
        <v>63</v>
      </c>
      <c r="I3" s="256">
        <v>45709</v>
      </c>
      <c r="J3" t="s">
        <v>21</v>
      </c>
      <c r="P3" t="str">
        <v>Triple</v>
      </c>
    </row>
    <row r="4" spans="1:16" x14ac:dyDescent="0.3">
      <c r="A4" s="254">
        <v>45431</v>
      </c>
      <c r="B4" s="253" t="s">
        <v>97</v>
      </c>
      <c r="C4" s="253"/>
      <c r="D4" t="s">
        <v>17</v>
      </c>
      <c r="E4" t="s">
        <v>100</v>
      </c>
      <c r="G4" s="255" t="s">
        <v>101</v>
      </c>
      <c r="I4" s="256">
        <v>45710</v>
      </c>
    </row>
    <row r="5" spans="1:16" x14ac:dyDescent="0.3">
      <c r="A5" s="254">
        <v>45432</v>
      </c>
      <c r="B5" s="253" t="s">
        <v>102</v>
      </c>
      <c r="C5" s="253"/>
      <c r="E5" t="s">
        <v>103</v>
      </c>
      <c r="G5" s="255" t="s">
        <v>104</v>
      </c>
      <c r="I5" s="256">
        <v>45711</v>
      </c>
    </row>
    <row r="6" spans="1:16" x14ac:dyDescent="0.3">
      <c r="A6" s="254">
        <v>45433</v>
      </c>
      <c r="B6" s="253"/>
      <c r="C6" s="253"/>
      <c r="E6" t="s">
        <v>105</v>
      </c>
      <c r="G6" s="255" t="s">
        <v>106</v>
      </c>
      <c r="I6" s="256">
        <v>45712</v>
      </c>
    </row>
    <row r="7" spans="1:16" x14ac:dyDescent="0.3">
      <c r="A7" s="254">
        <v>45434</v>
      </c>
      <c r="B7" s="253"/>
      <c r="C7" s="253"/>
      <c r="E7" t="s">
        <v>107</v>
      </c>
      <c r="G7" s="255" t="s">
        <v>108</v>
      </c>
    </row>
    <row r="8" spans="1:16" x14ac:dyDescent="0.3">
      <c r="A8" s="256"/>
      <c r="G8" s="255" t="s">
        <v>109</v>
      </c>
    </row>
    <row r="9" spans="1:16" x14ac:dyDescent="0.3">
      <c r="A9" s="256"/>
      <c r="G9" t="s">
        <v>110</v>
      </c>
    </row>
    <row r="10" spans="1:16" x14ac:dyDescent="0.3">
      <c r="A10" s="256"/>
      <c r="G10" t="s">
        <v>111</v>
      </c>
    </row>
    <row r="11" spans="1:16" x14ac:dyDescent="0.3">
      <c r="A11" s="256"/>
      <c r="G11" t="s">
        <v>112</v>
      </c>
    </row>
    <row r="12" spans="1:16" x14ac:dyDescent="0.3">
      <c r="A12" s="256"/>
      <c r="G12" t="s">
        <v>113</v>
      </c>
    </row>
    <row r="13" spans="1:16" x14ac:dyDescent="0.3">
      <c r="G13" t="s">
        <v>114</v>
      </c>
      <c r="N13" t="s">
        <v>115</v>
      </c>
    </row>
    <row r="14" spans="1:16" x14ac:dyDescent="0.3">
      <c r="G14" t="s">
        <v>116</v>
      </c>
    </row>
    <row r="15" spans="1:16" x14ac:dyDescent="0.3">
      <c r="G15" t="s">
        <v>117</v>
      </c>
    </row>
    <row r="16" spans="1:16" x14ac:dyDescent="0.3">
      <c r="G16" t="s">
        <v>48</v>
      </c>
      <c r="N16" s="258" t="s">
        <v>76</v>
      </c>
    </row>
    <row r="17" spans="7:14" x14ac:dyDescent="0.3">
      <c r="G17" t="s">
        <v>118</v>
      </c>
      <c r="N17" s="258" t="s">
        <v>119</v>
      </c>
    </row>
    <row r="18" spans="7:14" x14ac:dyDescent="0.3">
      <c r="G18" t="s">
        <v>120</v>
      </c>
    </row>
    <row r="19" spans="7:14" x14ac:dyDescent="0.3">
      <c r="G19" t="s">
        <v>121</v>
      </c>
      <c r="N19" t="s">
        <v>122</v>
      </c>
    </row>
    <row r="20" spans="7:14" x14ac:dyDescent="0.3">
      <c r="G20" t="s">
        <v>123</v>
      </c>
    </row>
    <row r="21" spans="7:14" x14ac:dyDescent="0.3">
      <c r="N21" t="s">
        <v>124</v>
      </c>
    </row>
    <row r="22" spans="7:14" x14ac:dyDescent="0.3">
      <c r="N22" t="s">
        <v>125</v>
      </c>
    </row>
    <row r="26" spans="7:14" x14ac:dyDescent="0.3">
      <c r="N26" t="s">
        <v>126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1. Summary</vt:lpstr>
      <vt:lpstr>2. Hotel</vt:lpstr>
      <vt:lpstr>3. Non official accomodation</vt:lpstr>
      <vt:lpstr>4. Meals Form </vt:lpstr>
      <vt:lpstr>Payment summary</vt:lpstr>
      <vt:lpstr>Listy rozwijane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</dc:creator>
  <dc:description/>
  <cp:lastModifiedBy>Polski Związek Judo</cp:lastModifiedBy>
  <cp:revision>11</cp:revision>
  <dcterms:created xsi:type="dcterms:W3CDTF">2024-03-10T19:41:21Z</dcterms:created>
  <dcterms:modified xsi:type="dcterms:W3CDTF">2025-01-10T10:10:21Z</dcterms:modified>
  <dc:language>pl-PL</dc:language>
</cp:coreProperties>
</file>