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ayb\Downloads\"/>
    </mc:Choice>
  </mc:AlternateContent>
  <bookViews>
    <workbookView xWindow="0" yWindow="0" windowWidth="28800" windowHeight="13590"/>
  </bookViews>
  <sheets>
    <sheet name="Form to fill" sheetId="1" r:id="rId1"/>
    <sheet name="Full Exanmpe" sheetId="2" r:id="rId2"/>
  </sheets>
  <calcPr calcId="162913"/>
</workbook>
</file>

<file path=xl/calcChain.xml><?xml version="1.0" encoding="utf-8"?>
<calcChain xmlns="http://schemas.openxmlformats.org/spreadsheetml/2006/main">
  <c r="L9" i="1" l="1"/>
  <c r="K9" i="1"/>
  <c r="C43" i="1" l="1"/>
  <c r="C53" i="1"/>
  <c r="O55" i="1" l="1"/>
  <c r="P55" i="1"/>
  <c r="Q55" i="1"/>
  <c r="R53" i="1"/>
  <c r="M53" i="1"/>
  <c r="R51" i="1"/>
  <c r="M51" i="1"/>
  <c r="D51" i="1"/>
  <c r="C51" i="1"/>
  <c r="R49" i="1"/>
  <c r="M49" i="1"/>
  <c r="D49" i="1"/>
  <c r="C49" i="1"/>
  <c r="R47" i="1"/>
  <c r="M47" i="1"/>
  <c r="D47" i="1"/>
  <c r="C47" i="1"/>
  <c r="R45" i="1"/>
  <c r="M45" i="1"/>
  <c r="D45" i="1"/>
  <c r="C45" i="1"/>
  <c r="R43" i="1"/>
  <c r="M43" i="1"/>
  <c r="D43" i="1"/>
  <c r="R41" i="1"/>
  <c r="M41" i="1"/>
  <c r="D41" i="1"/>
  <c r="N41" i="1" s="1"/>
  <c r="C41" i="1"/>
  <c r="R39" i="1"/>
  <c r="M39" i="1"/>
  <c r="D39" i="1"/>
  <c r="C39" i="1"/>
  <c r="R37" i="1"/>
  <c r="M37" i="1"/>
  <c r="D37" i="1"/>
  <c r="C37" i="1"/>
  <c r="R35" i="1"/>
  <c r="M35" i="1"/>
  <c r="D35" i="1"/>
  <c r="N35" i="1" s="1"/>
  <c r="C35" i="1"/>
  <c r="R33" i="1"/>
  <c r="M33" i="1"/>
  <c r="D33" i="1"/>
  <c r="C33" i="1"/>
  <c r="R31" i="1"/>
  <c r="M31" i="1"/>
  <c r="D31" i="1"/>
  <c r="C31" i="1"/>
  <c r="R29" i="1"/>
  <c r="M29" i="1"/>
  <c r="D29" i="1"/>
  <c r="N29" i="1" s="1"/>
  <c r="C29" i="1"/>
  <c r="R27" i="1"/>
  <c r="M27" i="1"/>
  <c r="D27" i="1"/>
  <c r="C27" i="1"/>
  <c r="R25" i="1"/>
  <c r="M25" i="1"/>
  <c r="D25" i="1"/>
  <c r="C25" i="1"/>
  <c r="R23" i="1"/>
  <c r="M23" i="1"/>
  <c r="D23" i="1"/>
  <c r="C23" i="1"/>
  <c r="R21" i="1"/>
  <c r="M21" i="1"/>
  <c r="D21" i="1"/>
  <c r="C21" i="1"/>
  <c r="R19" i="1"/>
  <c r="M19" i="1"/>
  <c r="D19" i="1"/>
  <c r="C19" i="1"/>
  <c r="A17" i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R17" i="1"/>
  <c r="M17" i="1"/>
  <c r="C17" i="1"/>
  <c r="D53" i="1"/>
  <c r="D17" i="1"/>
  <c r="J9" i="1"/>
  <c r="I9" i="1"/>
  <c r="N47" i="1" l="1"/>
  <c r="N37" i="1"/>
  <c r="N53" i="1"/>
  <c r="N19" i="1"/>
  <c r="N43" i="1"/>
  <c r="N21" i="1"/>
  <c r="N39" i="1"/>
  <c r="N45" i="1"/>
  <c r="N51" i="1"/>
  <c r="N25" i="1"/>
  <c r="N49" i="1"/>
  <c r="N23" i="1"/>
  <c r="N27" i="1"/>
  <c r="N33" i="1"/>
  <c r="N17" i="1"/>
  <c r="N31" i="1"/>
  <c r="C15" i="1"/>
  <c r="C55" i="1" s="1"/>
  <c r="D15" i="1" l="1"/>
  <c r="R15" i="1" l="1"/>
  <c r="R55" i="1" s="1"/>
  <c r="M15" i="1" l="1"/>
  <c r="N15" i="1" l="1"/>
  <c r="N55" i="1" s="1"/>
  <c r="D56" i="1" s="1"/>
  <c r="M55" i="1"/>
</calcChain>
</file>

<file path=xl/sharedStrings.xml><?xml version="1.0" encoding="utf-8"?>
<sst xmlns="http://schemas.openxmlformats.org/spreadsheetml/2006/main" count="133" uniqueCount="36">
  <si>
    <t>Please fill all the grey fields, choose from the drop-list where possible.</t>
  </si>
  <si>
    <t>Full Name</t>
  </si>
  <si>
    <t>Email</t>
  </si>
  <si>
    <t>Telephone (Mob if possible)</t>
  </si>
  <si>
    <t>Team:</t>
  </si>
  <si>
    <t>Contact</t>
  </si>
  <si>
    <t>Date:</t>
  </si>
  <si>
    <t>PP Single rate, BB base</t>
  </si>
  <si>
    <t>PP Double rate, BB base</t>
  </si>
  <si>
    <t>PP Single rate, HB base (Dinner)</t>
  </si>
  <si>
    <t>PP Double rate, HB base (Dinner)</t>
  </si>
  <si>
    <t>Lunch in venue</t>
  </si>
  <si>
    <t>Hotel</t>
  </si>
  <si>
    <t>Accommodation</t>
  </si>
  <si>
    <t xml:space="preserve"> No.</t>
  </si>
  <si>
    <t>Room type</t>
  </si>
  <si>
    <t>No of Pax</t>
  </si>
  <si>
    <t>Main Guest</t>
  </si>
  <si>
    <t>Function</t>
  </si>
  <si>
    <t>Arrival date
(DD/MM/YY)</t>
  </si>
  <si>
    <t>Departure date
(DD/MM/YY)</t>
  </si>
  <si>
    <t>No of nights</t>
  </si>
  <si>
    <t>Final cost per room</t>
  </si>
  <si>
    <t>Final cost for venue lunch</t>
  </si>
  <si>
    <t>None</t>
  </si>
  <si>
    <t>Total for payment</t>
  </si>
  <si>
    <t xml:space="preserve">Room Price </t>
  </si>
  <si>
    <t>Second guest</t>
  </si>
  <si>
    <t xml:space="preserve">Guest </t>
  </si>
  <si>
    <t>First name</t>
  </si>
  <si>
    <t>Family name</t>
  </si>
  <si>
    <t xml:space="preserve">Total </t>
  </si>
  <si>
    <t>Lunch in venue
16/2</t>
  </si>
  <si>
    <t>Lunch in venue
17/2</t>
  </si>
  <si>
    <t>Lunch in venue
18/2</t>
  </si>
  <si>
    <t xml:space="preserve">Hotels reservation form - IJF Grand Slam Tel Aviv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</si>
</sst>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[$$-409]#,##0.0"/>
    <numFmt numFmtId="166" formatCode="[$$-409]#,##0"/>
    <numFmt numFmtId="167" formatCode="[$$-409]#,##0.00"/>
  </numFmts>
  <fonts count="1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238"/>
      <scheme val="minor"/>
    </font>
    <font>
      <sz val="11"/>
      <name val="Arial"/>
      <family val="2"/>
      <charset val="238"/>
      <scheme val="minor"/>
    </font>
    <font>
      <sz val="16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b/>
      <sz val="11"/>
      <name val="Arial"/>
      <family val="2"/>
      <charset val="238"/>
      <scheme val="minor"/>
    </font>
    <font>
      <i/>
      <sz val="11"/>
      <name val="Arial"/>
      <family val="2"/>
      <charset val="238"/>
      <scheme val="minor"/>
    </font>
    <font>
      <i/>
      <sz val="11"/>
      <color rgb="FFFF0000"/>
      <name val="Arial"/>
      <family val="2"/>
      <charset val="238"/>
      <scheme val="minor"/>
    </font>
    <font>
      <sz val="12"/>
      <color rgb="FFFF0000"/>
      <name val="Arial"/>
      <family val="2"/>
      <charset val="238"/>
      <scheme val="minor"/>
    </font>
    <font>
      <b/>
      <sz val="12"/>
      <color rgb="FFFF0000"/>
      <name val="Arial"/>
      <family val="2"/>
      <charset val="238"/>
      <scheme val="minor"/>
    </font>
    <font>
      <b/>
      <sz val="14"/>
      <color rgb="FFFF00FF"/>
      <name val="Arial"/>
      <family val="2"/>
      <scheme val="minor"/>
    </font>
    <font>
      <sz val="11"/>
      <name val="Arial"/>
      <family val="2"/>
      <scheme val="minor"/>
    </font>
    <font>
      <b/>
      <sz val="16"/>
      <color theme="1"/>
      <name val="Arial"/>
      <family val="2"/>
      <scheme val="minor"/>
    </font>
    <font>
      <sz val="28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/>
      <diagonal/>
    </border>
    <border>
      <left style="double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6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1" fillId="0" borderId="3" xfId="1" applyFont="1" applyBorder="1"/>
    <xf numFmtId="164" fontId="0" fillId="0" borderId="0" xfId="0" applyNumberFormat="1"/>
    <xf numFmtId="0" fontId="4" fillId="0" borderId="0" xfId="1" applyFont="1"/>
    <xf numFmtId="0" fontId="11" fillId="0" borderId="0" xfId="1" applyFont="1" applyAlignment="1">
      <alignment horizontal="center"/>
    </xf>
    <xf numFmtId="0" fontId="5" fillId="0" borderId="0" xfId="1" applyFont="1"/>
    <xf numFmtId="164" fontId="2" fillId="0" borderId="0" xfId="1" applyNumberFormat="1"/>
    <xf numFmtId="0" fontId="6" fillId="0" borderId="0" xfId="1" applyFont="1"/>
    <xf numFmtId="0" fontId="10" fillId="0" borderId="0" xfId="1" applyFont="1"/>
    <xf numFmtId="165" fontId="11" fillId="0" borderId="3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2" borderId="7" xfId="1" applyFont="1" applyFill="1" applyBorder="1" applyProtection="1">
      <protection locked="0"/>
    </xf>
    <xf numFmtId="0" fontId="3" fillId="2" borderId="9" xfId="1" applyFont="1" applyFill="1" applyBorder="1" applyProtection="1">
      <protection locked="0"/>
    </xf>
    <xf numFmtId="0" fontId="12" fillId="0" borderId="1" xfId="0" applyFont="1" applyBorder="1"/>
    <xf numFmtId="0" fontId="12" fillId="0" borderId="2" xfId="0" applyFont="1" applyBorder="1"/>
    <xf numFmtId="0" fontId="12" fillId="0" borderId="4" xfId="0" applyFont="1" applyBorder="1"/>
    <xf numFmtId="0" fontId="1" fillId="0" borderId="0" xfId="0" applyFont="1" applyAlignment="1">
      <alignment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6" fontId="13" fillId="0" borderId="0" xfId="1" applyNumberFormat="1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166" fontId="13" fillId="0" borderId="3" xfId="1" applyNumberFormat="1" applyFont="1" applyFill="1" applyBorder="1" applyAlignment="1">
      <alignment horizontal="center" vertical="center"/>
    </xf>
    <xf numFmtId="0" fontId="3" fillId="0" borderId="9" xfId="1" applyFont="1" applyFill="1" applyBorder="1" applyProtection="1">
      <protection locked="0"/>
    </xf>
    <xf numFmtId="0" fontId="3" fillId="0" borderId="3" xfId="1" applyFont="1" applyFill="1" applyBorder="1" applyAlignment="1">
      <alignment horizontal="center" vertical="center" wrapText="1"/>
    </xf>
    <xf numFmtId="164" fontId="7" fillId="0" borderId="14" xfId="1" applyNumberFormat="1" applyFont="1" applyBorder="1" applyAlignment="1">
      <alignment horizontal="center" vertical="center" wrapText="1"/>
    </xf>
    <xf numFmtId="164" fontId="7" fillId="0" borderId="15" xfId="1" applyNumberFormat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7" fontId="14" fillId="0" borderId="21" xfId="0" applyNumberFormat="1" applyFont="1" applyBorder="1" applyAlignment="1">
      <alignment horizontal="center" vertical="center" wrapText="1"/>
    </xf>
    <xf numFmtId="167" fontId="14" fillId="0" borderId="22" xfId="0" applyNumberFormat="1" applyFont="1" applyBorder="1" applyAlignment="1">
      <alignment horizontal="center" vertical="center" wrapText="1"/>
    </xf>
    <xf numFmtId="167" fontId="14" fillId="0" borderId="17" xfId="0" applyNumberFormat="1" applyFont="1" applyBorder="1" applyAlignment="1">
      <alignment horizontal="center" vertical="center" wrapText="1"/>
    </xf>
    <xf numFmtId="167" fontId="14" fillId="0" borderId="20" xfId="0" applyNumberFormat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/>
      <protection locked="0"/>
    </xf>
    <xf numFmtId="0" fontId="3" fillId="0" borderId="33" xfId="1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4" borderId="34" xfId="1" applyFont="1" applyFill="1" applyBorder="1" applyAlignment="1" applyProtection="1">
      <alignment horizontal="center" vertical="center"/>
      <protection locked="0"/>
    </xf>
    <xf numFmtId="0" fontId="3" fillId="4" borderId="35" xfId="1" applyFont="1" applyFill="1" applyBorder="1" applyAlignment="1" applyProtection="1">
      <alignment horizontal="center" vertical="center"/>
      <protection locked="0"/>
    </xf>
    <xf numFmtId="0" fontId="3" fillId="4" borderId="8" xfId="1" applyFont="1" applyFill="1" applyBorder="1" applyAlignment="1" applyProtection="1">
      <alignment horizontal="center" vertical="center"/>
      <protection locked="0"/>
    </xf>
    <xf numFmtId="0" fontId="3" fillId="4" borderId="9" xfId="1" applyFont="1" applyFill="1" applyBorder="1" applyAlignment="1" applyProtection="1">
      <alignment horizontal="center" vertical="center"/>
      <protection locked="0"/>
    </xf>
    <xf numFmtId="0" fontId="3" fillId="4" borderId="29" xfId="1" applyFont="1" applyFill="1" applyBorder="1" applyAlignment="1" applyProtection="1">
      <alignment horizontal="center" vertical="center"/>
      <protection locked="0"/>
    </xf>
    <xf numFmtId="0" fontId="3" fillId="4" borderId="30" xfId="1" applyFont="1" applyFill="1" applyBorder="1" applyAlignment="1" applyProtection="1">
      <alignment horizontal="center" vertical="center"/>
      <protection locked="0"/>
    </xf>
    <xf numFmtId="166" fontId="13" fillId="0" borderId="14" xfId="1" applyNumberFormat="1" applyFont="1" applyBorder="1" applyAlignment="1">
      <alignment horizontal="center" vertical="center"/>
    </xf>
    <xf numFmtId="166" fontId="13" fillId="0" borderId="16" xfId="1" applyNumberFormat="1" applyFont="1" applyBorder="1" applyAlignment="1">
      <alignment horizontal="center" vertical="center"/>
    </xf>
    <xf numFmtId="14" fontId="9" fillId="4" borderId="8" xfId="1" applyNumberFormat="1" applyFont="1" applyFill="1" applyBorder="1" applyAlignment="1" applyProtection="1">
      <alignment horizontal="center" vertical="center"/>
      <protection locked="0"/>
    </xf>
    <xf numFmtId="14" fontId="9" fillId="4" borderId="9" xfId="1" applyNumberFormat="1" applyFont="1" applyFill="1" applyBorder="1" applyAlignment="1" applyProtection="1">
      <alignment horizontal="center" vertical="center"/>
      <protection locked="0"/>
    </xf>
    <xf numFmtId="0" fontId="8" fillId="3" borderId="29" xfId="1" applyFont="1" applyFill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4" borderId="4" xfId="1" applyFont="1" applyFill="1" applyBorder="1" applyAlignment="1" applyProtection="1">
      <alignment horizontal="center"/>
      <protection locked="0"/>
    </xf>
    <xf numFmtId="0" fontId="6" fillId="4" borderId="1" xfId="1" applyFont="1" applyFill="1" applyBorder="1" applyAlignment="1" applyProtection="1">
      <alignment horizontal="center"/>
      <protection locked="0"/>
    </xf>
    <xf numFmtId="0" fontId="6" fillId="4" borderId="2" xfId="1" applyFont="1" applyFill="1" applyBorder="1" applyAlignment="1" applyProtection="1">
      <alignment horizontal="center"/>
      <protection locked="0"/>
    </xf>
    <xf numFmtId="0" fontId="6" fillId="4" borderId="4" xfId="1" applyFont="1" applyFill="1" applyBorder="1" applyAlignment="1" applyProtection="1">
      <alignment horizontal="center"/>
      <protection locked="0"/>
    </xf>
    <xf numFmtId="0" fontId="11" fillId="4" borderId="1" xfId="1" applyFont="1" applyFill="1" applyBorder="1" applyAlignment="1" applyProtection="1">
      <alignment horizontal="center"/>
      <protection locked="0"/>
    </xf>
    <xf numFmtId="0" fontId="11" fillId="4" borderId="2" xfId="1" applyFont="1" applyFill="1" applyBorder="1" applyAlignment="1" applyProtection="1">
      <alignment horizontal="center"/>
      <protection locked="0"/>
    </xf>
    <xf numFmtId="0" fontId="11" fillId="4" borderId="4" xfId="1" applyFont="1" applyFill="1" applyBorder="1" applyAlignment="1" applyProtection="1">
      <alignment horizontal="center"/>
      <protection locked="0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165" fontId="11" fillId="0" borderId="0" xfId="1" applyNumberFormat="1" applyFont="1" applyAlignment="1">
      <alignment horizontal="center"/>
    </xf>
    <xf numFmtId="14" fontId="11" fillId="4" borderId="1" xfId="1" applyNumberFormat="1" applyFont="1" applyFill="1" applyBorder="1" applyAlignment="1" applyProtection="1">
      <alignment horizontal="center"/>
      <protection locked="0"/>
    </xf>
    <xf numFmtId="0" fontId="7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5" fillId="4" borderId="1" xfId="1" applyNumberFormat="1" applyFont="1" applyFill="1" applyBorder="1" applyAlignment="1" applyProtection="1">
      <alignment horizontal="center"/>
      <protection locked="0"/>
    </xf>
    <xf numFmtId="49" fontId="5" fillId="4" borderId="4" xfId="1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3" fillId="4" borderId="27" xfId="1" applyFont="1" applyFill="1" applyBorder="1" applyAlignment="1" applyProtection="1">
      <alignment horizontal="center" vertical="center"/>
      <protection locked="0"/>
    </xf>
    <xf numFmtId="0" fontId="3" fillId="4" borderId="28" xfId="1" applyFont="1" applyFill="1" applyBorder="1" applyAlignment="1" applyProtection="1">
      <alignment horizontal="center" vertical="center"/>
      <protection locked="0"/>
    </xf>
    <xf numFmtId="0" fontId="3" fillId="0" borderId="2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/>
    </xf>
    <xf numFmtId="166" fontId="13" fillId="0" borderId="2" xfId="1" applyNumberFormat="1" applyFont="1" applyBorder="1" applyAlignment="1">
      <alignment horizontal="center" vertical="center"/>
    </xf>
    <xf numFmtId="166" fontId="13" fillId="0" borderId="4" xfId="1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4" borderId="37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307577</xdr:colOff>
      <xdr:row>1</xdr:row>
      <xdr:rowOff>0</xdr:rowOff>
    </xdr:from>
    <xdr:to>
      <xdr:col>16</xdr:col>
      <xdr:colOff>82568</xdr:colOff>
      <xdr:row>2</xdr:row>
      <xdr:rowOff>260830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3593" y="228203"/>
          <a:ext cx="1629192" cy="489033"/>
        </a:xfrm>
        <a:prstGeom prst="rect">
          <a:avLst/>
        </a:prstGeom>
      </xdr:spPr>
    </xdr:pic>
    <xdr:clientData/>
  </xdr:twoCellAnchor>
  <xdr:twoCellAnchor editAs="oneCell">
    <xdr:from>
      <xdr:col>13</xdr:col>
      <xdr:colOff>555624</xdr:colOff>
      <xdr:row>0</xdr:row>
      <xdr:rowOff>158750</xdr:rowOff>
    </xdr:from>
    <xdr:to>
      <xdr:col>14</xdr:col>
      <xdr:colOff>396875</xdr:colOff>
      <xdr:row>2</xdr:row>
      <xdr:rowOff>446485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8749" y="158750"/>
          <a:ext cx="744141" cy="744141"/>
        </a:xfrm>
        <a:prstGeom prst="rect">
          <a:avLst/>
        </a:prstGeom>
      </xdr:spPr>
    </xdr:pic>
    <xdr:clientData/>
  </xdr:twoCellAnchor>
  <xdr:twoCellAnchor editAs="oneCell">
    <xdr:from>
      <xdr:col>0</xdr:col>
      <xdr:colOff>89298</xdr:colOff>
      <xdr:row>0</xdr:row>
      <xdr:rowOff>19843</xdr:rowOff>
    </xdr:from>
    <xdr:to>
      <xdr:col>1</xdr:col>
      <xdr:colOff>281069</xdr:colOff>
      <xdr:row>2</xdr:row>
      <xdr:rowOff>515938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98" y="19843"/>
          <a:ext cx="489427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zoomScale="96" zoomScaleNormal="96" workbookViewId="0">
      <selection activeCell="D9" sqref="D9:H9"/>
    </sheetView>
  </sheetViews>
  <sheetFormatPr defaultRowHeight="14.25" x14ac:dyDescent="0.2"/>
  <cols>
    <col min="1" max="1" width="3.875" customWidth="1"/>
    <col min="3" max="3" width="9.625" customWidth="1"/>
    <col min="5" max="5" width="11.25" customWidth="1"/>
    <col min="6" max="6" width="4" customWidth="1"/>
    <col min="7" max="7" width="14" customWidth="1"/>
    <col min="8" max="8" width="15.25" customWidth="1"/>
    <col min="9" max="9" width="13.5" customWidth="1"/>
    <col min="10" max="10" width="13.25" customWidth="1"/>
    <col min="11" max="11" width="15.75" customWidth="1"/>
    <col min="12" max="12" width="15" customWidth="1"/>
    <col min="13" max="13" width="10.375" customWidth="1"/>
    <col min="14" max="14" width="11.875" style="6" customWidth="1"/>
    <col min="15" max="15" width="13" customWidth="1"/>
    <col min="16" max="17" width="11.375" customWidth="1"/>
  </cols>
  <sheetData>
    <row r="1" spans="1:18" ht="18" customHeight="1" x14ac:dyDescent="0.2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8" ht="18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43.5" customHeight="1" thickBo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8" ht="18.75" thickBot="1" x14ac:dyDescent="0.3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20"/>
    </row>
    <row r="5" spans="1:18" ht="15.75" thickBot="1" x14ac:dyDescent="0.25">
      <c r="K5" s="81" t="s">
        <v>1</v>
      </c>
      <c r="L5" s="82"/>
      <c r="M5" s="81" t="s">
        <v>2</v>
      </c>
      <c r="N5" s="82"/>
      <c r="O5" s="81" t="s">
        <v>3</v>
      </c>
      <c r="P5" s="82"/>
    </row>
    <row r="6" spans="1:18" ht="21" thickBot="1" x14ac:dyDescent="0.35">
      <c r="B6" s="7"/>
      <c r="C6" s="3" t="s">
        <v>4</v>
      </c>
      <c r="D6" s="75"/>
      <c r="E6" s="76"/>
      <c r="F6" s="76"/>
      <c r="G6" s="76"/>
      <c r="H6" s="77"/>
      <c r="J6" s="3" t="s">
        <v>5</v>
      </c>
      <c r="K6" s="73"/>
      <c r="L6" s="74"/>
      <c r="M6" s="73"/>
      <c r="N6" s="74"/>
      <c r="O6" s="92"/>
      <c r="P6" s="93"/>
    </row>
    <row r="7" spans="1:18" ht="20.25" x14ac:dyDescent="0.3">
      <c r="B7" s="7"/>
      <c r="C7" s="4" t="s">
        <v>6</v>
      </c>
      <c r="D7" s="85"/>
      <c r="E7" s="79"/>
      <c r="F7" s="80"/>
      <c r="G7" s="8"/>
      <c r="H7" s="9"/>
      <c r="I7" s="9"/>
      <c r="K7" s="12"/>
      <c r="L7" s="8"/>
      <c r="M7" s="8"/>
      <c r="N7" s="10"/>
    </row>
    <row r="8" spans="1:18" ht="37.5" customHeight="1" x14ac:dyDescent="0.3">
      <c r="B8" s="7"/>
      <c r="C8" s="8"/>
      <c r="D8" s="8"/>
      <c r="E8" s="8"/>
      <c r="F8" s="8"/>
      <c r="G8" s="8"/>
      <c r="H8" s="9"/>
      <c r="I8" s="14" t="s">
        <v>7</v>
      </c>
      <c r="J8" s="15" t="s">
        <v>8</v>
      </c>
      <c r="K8" s="14" t="s">
        <v>9</v>
      </c>
      <c r="L8" s="15" t="s">
        <v>10</v>
      </c>
      <c r="M8" s="8"/>
      <c r="N8" s="22" t="s">
        <v>11</v>
      </c>
      <c r="O8" s="83"/>
      <c r="P8" s="83"/>
    </row>
    <row r="9" spans="1:18" ht="15.75" x14ac:dyDescent="0.25">
      <c r="C9" s="5" t="s">
        <v>12</v>
      </c>
      <c r="D9" s="78"/>
      <c r="E9" s="79"/>
      <c r="F9" s="79"/>
      <c r="G9" s="79"/>
      <c r="H9" s="80"/>
      <c r="I9" s="13" t="b">
        <f>IF(D9="David Intercontinental",325,IF(D9="Herods",290,IF(D9="Dan Panorama",265)))</f>
        <v>0</v>
      </c>
      <c r="J9" s="13" t="b">
        <f>IF(D9="David Intercontinental",180,IF(D9="Herods",165,IF(D9="Dan Panorama",155)))</f>
        <v>0</v>
      </c>
      <c r="K9" s="13" t="b">
        <f>IF(D9="David Intercontinental",390,IF(D9="Herods",325,IF(D9="Dan Panorama",305)))</f>
        <v>0</v>
      </c>
      <c r="L9" s="13" t="b">
        <f>IF(D9="David Intercontinental",245,IF(D9="Herods",210,IF(D9="Dan Panorama",185)))</f>
        <v>0</v>
      </c>
      <c r="N9" s="13">
        <v>45</v>
      </c>
      <c r="O9" s="84"/>
      <c r="P9" s="84"/>
    </row>
    <row r="10" spans="1:18" ht="16.5" thickBot="1" x14ac:dyDescent="0.3">
      <c r="B10" s="11"/>
      <c r="C10" s="94" t="s">
        <v>13</v>
      </c>
      <c r="D10" s="95"/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83"/>
      <c r="P10" s="83"/>
    </row>
    <row r="11" spans="1:18" ht="15" customHeight="1" x14ac:dyDescent="0.2">
      <c r="A11" s="44" t="s">
        <v>14</v>
      </c>
      <c r="B11" s="44" t="s">
        <v>15</v>
      </c>
      <c r="C11" s="44" t="s">
        <v>16</v>
      </c>
      <c r="D11" s="44" t="s">
        <v>26</v>
      </c>
      <c r="E11" s="50" t="s">
        <v>28</v>
      </c>
      <c r="F11" s="51"/>
      <c r="G11" s="98" t="s">
        <v>29</v>
      </c>
      <c r="H11" s="101" t="s">
        <v>30</v>
      </c>
      <c r="I11" s="104" t="s">
        <v>18</v>
      </c>
      <c r="J11" s="105"/>
      <c r="K11" s="47" t="s">
        <v>19</v>
      </c>
      <c r="L11" s="86" t="s">
        <v>20</v>
      </c>
      <c r="M11" s="89" t="s">
        <v>21</v>
      </c>
      <c r="N11" s="28" t="s">
        <v>22</v>
      </c>
      <c r="O11" s="28" t="s">
        <v>32</v>
      </c>
      <c r="P11" s="28" t="s">
        <v>33</v>
      </c>
      <c r="Q11" s="28" t="s">
        <v>34</v>
      </c>
      <c r="R11" s="28" t="s">
        <v>23</v>
      </c>
    </row>
    <row r="12" spans="1:18" ht="15" customHeight="1" x14ac:dyDescent="0.2">
      <c r="A12" s="45"/>
      <c r="B12" s="45"/>
      <c r="C12" s="45"/>
      <c r="D12" s="45"/>
      <c r="E12" s="52"/>
      <c r="F12" s="53"/>
      <c r="G12" s="99"/>
      <c r="H12" s="102"/>
      <c r="I12" s="106"/>
      <c r="J12" s="107"/>
      <c r="K12" s="48"/>
      <c r="L12" s="87"/>
      <c r="M12" s="90"/>
      <c r="N12" s="29"/>
      <c r="O12" s="29"/>
      <c r="P12" s="29"/>
      <c r="Q12" s="29"/>
      <c r="R12" s="29"/>
    </row>
    <row r="13" spans="1:18" ht="15" customHeight="1" x14ac:dyDescent="0.2">
      <c r="A13" s="45"/>
      <c r="B13" s="45"/>
      <c r="C13" s="45"/>
      <c r="D13" s="45"/>
      <c r="E13" s="52"/>
      <c r="F13" s="53"/>
      <c r="G13" s="99"/>
      <c r="H13" s="102"/>
      <c r="I13" s="106"/>
      <c r="J13" s="107"/>
      <c r="K13" s="48"/>
      <c r="L13" s="87"/>
      <c r="M13" s="90"/>
      <c r="N13" s="29"/>
      <c r="O13" s="29"/>
      <c r="P13" s="29"/>
      <c r="Q13" s="29"/>
      <c r="R13" s="29"/>
    </row>
    <row r="14" spans="1:18" ht="15" customHeight="1" thickBot="1" x14ac:dyDescent="0.25">
      <c r="A14" s="45"/>
      <c r="B14" s="46"/>
      <c r="C14" s="46"/>
      <c r="D14" s="46"/>
      <c r="E14" s="54"/>
      <c r="F14" s="55"/>
      <c r="G14" s="100"/>
      <c r="H14" s="103"/>
      <c r="I14" s="108"/>
      <c r="J14" s="109"/>
      <c r="K14" s="49"/>
      <c r="L14" s="88"/>
      <c r="M14" s="91"/>
      <c r="N14" s="30"/>
      <c r="O14" s="30"/>
      <c r="P14" s="30"/>
      <c r="Q14" s="30"/>
      <c r="R14" s="29"/>
    </row>
    <row r="15" spans="1:18" ht="15.75" thickTop="1" thickBot="1" x14ac:dyDescent="0.25">
      <c r="A15" s="58">
        <v>1</v>
      </c>
      <c r="B15" s="110" t="s">
        <v>24</v>
      </c>
      <c r="C15" s="112">
        <f>IF(B15="Single BB",1, IF(B15="Single HB",1, IF(B15="Double BB",2, IF(B15="Double HB",2, IF(B15="None",0)))))</f>
        <v>0</v>
      </c>
      <c r="D15" s="66">
        <f>IF(B15="Single BB",$I$9,IF(B15="Double BB",$J$9*2,IF(B15="Single HB",$K$9,IF(B15="Double HB",$L$9*2,IF(B15="None",0)))))</f>
        <v>0</v>
      </c>
      <c r="E15" s="56" t="s">
        <v>17</v>
      </c>
      <c r="F15" s="57"/>
      <c r="G15" s="16"/>
      <c r="H15" s="16"/>
      <c r="I15" s="26" t="s">
        <v>17</v>
      </c>
      <c r="J15" s="17"/>
      <c r="K15" s="68">
        <v>44971</v>
      </c>
      <c r="L15" s="68">
        <v>44971</v>
      </c>
      <c r="M15" s="70">
        <f t="shared" ref="M15" si="0">L15-K15</f>
        <v>0</v>
      </c>
      <c r="N15" s="66">
        <f>D15*M15</f>
        <v>0</v>
      </c>
      <c r="O15" s="60">
        <v>0</v>
      </c>
      <c r="P15" s="62">
        <v>0</v>
      </c>
      <c r="Q15" s="64">
        <v>0</v>
      </c>
      <c r="R15" s="66">
        <f>(O15+P15+Q15)*$N$9</f>
        <v>0</v>
      </c>
    </row>
    <row r="16" spans="1:18" ht="15" thickBot="1" x14ac:dyDescent="0.25">
      <c r="A16" s="59"/>
      <c r="B16" s="111"/>
      <c r="C16" s="113"/>
      <c r="D16" s="67"/>
      <c r="E16" s="56" t="s">
        <v>27</v>
      </c>
      <c r="F16" s="57"/>
      <c r="G16" s="16"/>
      <c r="H16" s="16"/>
      <c r="I16" s="26" t="s">
        <v>27</v>
      </c>
      <c r="J16" s="17"/>
      <c r="K16" s="69"/>
      <c r="L16" s="69"/>
      <c r="M16" s="71"/>
      <c r="N16" s="67"/>
      <c r="O16" s="61"/>
      <c r="P16" s="63"/>
      <c r="Q16" s="65"/>
      <c r="R16" s="67"/>
    </row>
    <row r="17" spans="1:18" ht="15.75" thickTop="1" thickBot="1" x14ac:dyDescent="0.25">
      <c r="A17" s="58">
        <f>A15+1</f>
        <v>2</v>
      </c>
      <c r="B17" s="110" t="s">
        <v>24</v>
      </c>
      <c r="C17" s="112">
        <f>IF(B17="Single BB",1, IF(B17="Single HB",1, IF(B17="Double BB",2, IF(B17="Double HB",2, IF(B17="None",0)))))</f>
        <v>0</v>
      </c>
      <c r="D17" s="66">
        <f>IF(B17="Single BB",$I$9,IF(B17="Double BB",$J$9*2,IF(B17="Single HB",$K$9,IF(B17="Double HB",$L$9*2,IF(B17="None",0)))))</f>
        <v>0</v>
      </c>
      <c r="E17" s="56" t="s">
        <v>17</v>
      </c>
      <c r="F17" s="57"/>
      <c r="G17" s="16"/>
      <c r="H17" s="16"/>
      <c r="I17" s="26" t="s">
        <v>17</v>
      </c>
      <c r="J17" s="17"/>
      <c r="K17" s="68">
        <v>44971</v>
      </c>
      <c r="L17" s="68">
        <v>44971</v>
      </c>
      <c r="M17" s="70">
        <f t="shared" ref="M17" si="1">L17-K17</f>
        <v>0</v>
      </c>
      <c r="N17" s="66">
        <f>D17*M17</f>
        <v>0</v>
      </c>
      <c r="O17" s="60">
        <v>0</v>
      </c>
      <c r="P17" s="62">
        <v>0</v>
      </c>
      <c r="Q17" s="64">
        <v>0</v>
      </c>
      <c r="R17" s="66">
        <f>(O17+P17+Q17)*$N$9</f>
        <v>0</v>
      </c>
    </row>
    <row r="18" spans="1:18" ht="15" thickBot="1" x14ac:dyDescent="0.25">
      <c r="A18" s="59"/>
      <c r="B18" s="111"/>
      <c r="C18" s="113"/>
      <c r="D18" s="67"/>
      <c r="E18" s="56" t="s">
        <v>27</v>
      </c>
      <c r="F18" s="57"/>
      <c r="G18" s="16"/>
      <c r="H18" s="16"/>
      <c r="I18" s="26" t="s">
        <v>27</v>
      </c>
      <c r="J18" s="17"/>
      <c r="K18" s="69"/>
      <c r="L18" s="69"/>
      <c r="M18" s="71"/>
      <c r="N18" s="67"/>
      <c r="O18" s="61"/>
      <c r="P18" s="63"/>
      <c r="Q18" s="65"/>
      <c r="R18" s="67"/>
    </row>
    <row r="19" spans="1:18" ht="15.75" thickTop="1" thickBot="1" x14ac:dyDescent="0.25">
      <c r="A19" s="58">
        <f>A17+1</f>
        <v>3</v>
      </c>
      <c r="B19" s="110" t="s">
        <v>24</v>
      </c>
      <c r="C19" s="112">
        <f>IF(B19="Single BB",1, IF(B19="Single HB",1, IF(B19="Double BB",2, IF(B19="Double HB",2, IF(B19="None",0)))))</f>
        <v>0</v>
      </c>
      <c r="D19" s="66">
        <f>IF(B19="Single BB",$I$9,IF(B19="Double BB",$J$9*2,IF(B19="Single HB",$K$9,IF(B19="Double HB",$L$9*2,IF(B19="None",0)))))</f>
        <v>0</v>
      </c>
      <c r="E19" s="56" t="s">
        <v>17</v>
      </c>
      <c r="F19" s="57"/>
      <c r="G19" s="16"/>
      <c r="H19" s="16"/>
      <c r="I19" s="26" t="s">
        <v>17</v>
      </c>
      <c r="J19" s="17"/>
      <c r="K19" s="68">
        <v>44971</v>
      </c>
      <c r="L19" s="68">
        <v>44971</v>
      </c>
      <c r="M19" s="70">
        <f t="shared" ref="M19" si="2">L19-K19</f>
        <v>0</v>
      </c>
      <c r="N19" s="66">
        <f>D19*M19</f>
        <v>0</v>
      </c>
      <c r="O19" s="60">
        <v>0</v>
      </c>
      <c r="P19" s="62">
        <v>0</v>
      </c>
      <c r="Q19" s="64">
        <v>0</v>
      </c>
      <c r="R19" s="66">
        <f>(O19+P19+Q19)*$N$9</f>
        <v>0</v>
      </c>
    </row>
    <row r="20" spans="1:18" ht="15" thickBot="1" x14ac:dyDescent="0.25">
      <c r="A20" s="59"/>
      <c r="B20" s="111"/>
      <c r="C20" s="113"/>
      <c r="D20" s="67"/>
      <c r="E20" s="56" t="s">
        <v>27</v>
      </c>
      <c r="F20" s="57"/>
      <c r="G20" s="16"/>
      <c r="H20" s="16"/>
      <c r="I20" s="26" t="s">
        <v>27</v>
      </c>
      <c r="J20" s="17"/>
      <c r="K20" s="69"/>
      <c r="L20" s="69"/>
      <c r="M20" s="71"/>
      <c r="N20" s="67"/>
      <c r="O20" s="61"/>
      <c r="P20" s="63"/>
      <c r="Q20" s="65"/>
      <c r="R20" s="67"/>
    </row>
    <row r="21" spans="1:18" ht="15.75" thickTop="1" thickBot="1" x14ac:dyDescent="0.25">
      <c r="A21" s="58">
        <f>A19+1</f>
        <v>4</v>
      </c>
      <c r="B21" s="110" t="s">
        <v>24</v>
      </c>
      <c r="C21" s="112">
        <f>IF(B21="Single BB",1, IF(B21="Single HB",1, IF(B21="Double BB",2, IF(B21="Double HB",2, IF(B21="None",0)))))</f>
        <v>0</v>
      </c>
      <c r="D21" s="66">
        <f>IF(B21="Single BB",$I$9,IF(B21="Double BB",$J$9*2,IF(B21="Single HB",$K$9,IF(B21="Double HB",$L$9*2,IF(B21="None",0)))))</f>
        <v>0</v>
      </c>
      <c r="E21" s="56" t="s">
        <v>17</v>
      </c>
      <c r="F21" s="57"/>
      <c r="G21" s="16"/>
      <c r="H21" s="16"/>
      <c r="I21" s="26" t="s">
        <v>17</v>
      </c>
      <c r="J21" s="17"/>
      <c r="K21" s="68">
        <v>44971</v>
      </c>
      <c r="L21" s="68">
        <v>44971</v>
      </c>
      <c r="M21" s="70">
        <f t="shared" ref="M21" si="3">L21-K21</f>
        <v>0</v>
      </c>
      <c r="N21" s="66">
        <f>D21*M21</f>
        <v>0</v>
      </c>
      <c r="O21" s="60">
        <v>0</v>
      </c>
      <c r="P21" s="62">
        <v>0</v>
      </c>
      <c r="Q21" s="64">
        <v>0</v>
      </c>
      <c r="R21" s="66">
        <f>(O21+P21+Q21)*$N$9</f>
        <v>0</v>
      </c>
    </row>
    <row r="22" spans="1:18" ht="15" thickBot="1" x14ac:dyDescent="0.25">
      <c r="A22" s="59"/>
      <c r="B22" s="111"/>
      <c r="C22" s="113"/>
      <c r="D22" s="67"/>
      <c r="E22" s="56" t="s">
        <v>27</v>
      </c>
      <c r="F22" s="57"/>
      <c r="G22" s="16"/>
      <c r="H22" s="16"/>
      <c r="I22" s="26" t="s">
        <v>27</v>
      </c>
      <c r="J22" s="17"/>
      <c r="K22" s="69"/>
      <c r="L22" s="69"/>
      <c r="M22" s="71"/>
      <c r="N22" s="67"/>
      <c r="O22" s="61"/>
      <c r="P22" s="63"/>
      <c r="Q22" s="65"/>
      <c r="R22" s="67"/>
    </row>
    <row r="23" spans="1:18" ht="15.75" thickTop="1" thickBot="1" x14ac:dyDescent="0.25">
      <c r="A23" s="58">
        <f>A21+1</f>
        <v>5</v>
      </c>
      <c r="B23" s="110" t="s">
        <v>24</v>
      </c>
      <c r="C23" s="112">
        <f>IF(B23="Single BB",1, IF(B23="Single HB",1, IF(B23="Double BB",2, IF(B23="Double HB",2, IF(B23="None",0)))))</f>
        <v>0</v>
      </c>
      <c r="D23" s="66">
        <f>IF(B23="Single BB",$I$9,IF(B23="Double BB",$J$9*2,IF(B23="Single HB",$K$9,IF(B23="Double HB",$L$9*2,IF(B23="None",0)))))</f>
        <v>0</v>
      </c>
      <c r="E23" s="56" t="s">
        <v>17</v>
      </c>
      <c r="F23" s="57"/>
      <c r="G23" s="16"/>
      <c r="H23" s="16"/>
      <c r="I23" s="26" t="s">
        <v>17</v>
      </c>
      <c r="J23" s="17"/>
      <c r="K23" s="68">
        <v>44971</v>
      </c>
      <c r="L23" s="68">
        <v>44971</v>
      </c>
      <c r="M23" s="70">
        <f t="shared" ref="M23" si="4">L23-K23</f>
        <v>0</v>
      </c>
      <c r="N23" s="66">
        <f>D23*M23</f>
        <v>0</v>
      </c>
      <c r="O23" s="60">
        <v>0</v>
      </c>
      <c r="P23" s="62">
        <v>0</v>
      </c>
      <c r="Q23" s="64">
        <v>0</v>
      </c>
      <c r="R23" s="66">
        <f>(O23+P23+Q23)*$N$9</f>
        <v>0</v>
      </c>
    </row>
    <row r="24" spans="1:18" ht="15" thickBot="1" x14ac:dyDescent="0.25">
      <c r="A24" s="59"/>
      <c r="B24" s="111"/>
      <c r="C24" s="113"/>
      <c r="D24" s="67"/>
      <c r="E24" s="56" t="s">
        <v>27</v>
      </c>
      <c r="F24" s="57"/>
      <c r="G24" s="16"/>
      <c r="H24" s="16"/>
      <c r="I24" s="26" t="s">
        <v>27</v>
      </c>
      <c r="J24" s="17"/>
      <c r="K24" s="69"/>
      <c r="L24" s="69"/>
      <c r="M24" s="71"/>
      <c r="N24" s="67"/>
      <c r="O24" s="61"/>
      <c r="P24" s="63"/>
      <c r="Q24" s="65"/>
      <c r="R24" s="67"/>
    </row>
    <row r="25" spans="1:18" ht="15.75" thickTop="1" thickBot="1" x14ac:dyDescent="0.25">
      <c r="A25" s="58">
        <f>A23+1</f>
        <v>6</v>
      </c>
      <c r="B25" s="110" t="s">
        <v>24</v>
      </c>
      <c r="C25" s="112">
        <f>IF(B25="Single BB",1, IF(B25="Single HB",1, IF(B25="Double BB",2, IF(B25="Double HB",2, IF(B25="None",0)))))</f>
        <v>0</v>
      </c>
      <c r="D25" s="66">
        <f>IF(B25="Single BB",$I$9,IF(B25="Double BB",$J$9*2,IF(B25="Single HB",$K$9,IF(B25="Double HB",$L$9*2,IF(B25="None",0)))))</f>
        <v>0</v>
      </c>
      <c r="E25" s="56" t="s">
        <v>17</v>
      </c>
      <c r="F25" s="57"/>
      <c r="G25" s="16"/>
      <c r="H25" s="16"/>
      <c r="I25" s="26" t="s">
        <v>17</v>
      </c>
      <c r="J25" s="17"/>
      <c r="K25" s="68">
        <v>44971</v>
      </c>
      <c r="L25" s="68">
        <v>44971</v>
      </c>
      <c r="M25" s="70">
        <f t="shared" ref="M25" si="5">L25-K25</f>
        <v>0</v>
      </c>
      <c r="N25" s="66">
        <f>D25*M25</f>
        <v>0</v>
      </c>
      <c r="O25" s="60">
        <v>0</v>
      </c>
      <c r="P25" s="62">
        <v>0</v>
      </c>
      <c r="Q25" s="64">
        <v>0</v>
      </c>
      <c r="R25" s="66">
        <f>(O25+P25+Q25)*$N$9</f>
        <v>0</v>
      </c>
    </row>
    <row r="26" spans="1:18" ht="15" thickBot="1" x14ac:dyDescent="0.25">
      <c r="A26" s="59"/>
      <c r="B26" s="111"/>
      <c r="C26" s="113"/>
      <c r="D26" s="67"/>
      <c r="E26" s="56" t="s">
        <v>27</v>
      </c>
      <c r="F26" s="57"/>
      <c r="G26" s="16"/>
      <c r="H26" s="16"/>
      <c r="I26" s="26" t="s">
        <v>27</v>
      </c>
      <c r="J26" s="17"/>
      <c r="K26" s="69"/>
      <c r="L26" s="69"/>
      <c r="M26" s="71"/>
      <c r="N26" s="67"/>
      <c r="O26" s="61"/>
      <c r="P26" s="63"/>
      <c r="Q26" s="65"/>
      <c r="R26" s="67"/>
    </row>
    <row r="27" spans="1:18" ht="15.75" thickTop="1" thickBot="1" x14ac:dyDescent="0.25">
      <c r="A27" s="58">
        <f>A25+1</f>
        <v>7</v>
      </c>
      <c r="B27" s="110" t="s">
        <v>24</v>
      </c>
      <c r="C27" s="112">
        <f>IF(B27="Single BB",1, IF(B27="Single HB",1, IF(B27="Double BB",2, IF(B27="Double HB",2, IF(B27="None",0)))))</f>
        <v>0</v>
      </c>
      <c r="D27" s="66">
        <f>IF(B27="Single BB",$I$9,IF(B27="Double BB",$J$9*2,IF(B27="Single HB",$K$9,IF(B27="Double HB",$L$9*2,IF(B27="None",0)))))</f>
        <v>0</v>
      </c>
      <c r="E27" s="56" t="s">
        <v>17</v>
      </c>
      <c r="F27" s="57"/>
      <c r="G27" s="16"/>
      <c r="H27" s="16"/>
      <c r="I27" s="26" t="s">
        <v>17</v>
      </c>
      <c r="J27" s="17"/>
      <c r="K27" s="68">
        <v>44971</v>
      </c>
      <c r="L27" s="68">
        <v>44971</v>
      </c>
      <c r="M27" s="70">
        <f t="shared" ref="M27" si="6">L27-K27</f>
        <v>0</v>
      </c>
      <c r="N27" s="66">
        <f>D27*M27</f>
        <v>0</v>
      </c>
      <c r="O27" s="60">
        <v>0</v>
      </c>
      <c r="P27" s="62">
        <v>0</v>
      </c>
      <c r="Q27" s="64">
        <v>0</v>
      </c>
      <c r="R27" s="66">
        <f>(O27+P27+Q27)*$N$9</f>
        <v>0</v>
      </c>
    </row>
    <row r="28" spans="1:18" ht="15" thickBot="1" x14ac:dyDescent="0.25">
      <c r="A28" s="59"/>
      <c r="B28" s="111"/>
      <c r="C28" s="113"/>
      <c r="D28" s="67"/>
      <c r="E28" s="56" t="s">
        <v>27</v>
      </c>
      <c r="F28" s="57"/>
      <c r="G28" s="16"/>
      <c r="H28" s="16"/>
      <c r="I28" s="26" t="s">
        <v>27</v>
      </c>
      <c r="J28" s="17"/>
      <c r="K28" s="69"/>
      <c r="L28" s="69"/>
      <c r="M28" s="71"/>
      <c r="N28" s="67"/>
      <c r="O28" s="61"/>
      <c r="P28" s="63"/>
      <c r="Q28" s="65"/>
      <c r="R28" s="67"/>
    </row>
    <row r="29" spans="1:18" ht="15.75" thickTop="1" thickBot="1" x14ac:dyDescent="0.25">
      <c r="A29" s="58">
        <f>A27+1</f>
        <v>8</v>
      </c>
      <c r="B29" s="110" t="s">
        <v>24</v>
      </c>
      <c r="C29" s="112">
        <f>IF(B29="Single BB",1, IF(B29="Single HB",1, IF(B29="Double BB",2, IF(B29="Double HB",2, IF(B29="None",0)))))</f>
        <v>0</v>
      </c>
      <c r="D29" s="66">
        <f>IF(B29="Single BB",$I$9,IF(B29="Double BB",$J$9*2,IF(B29="Single HB",$K$9,IF(B29="Double HB",$L$9*2,IF(B29="None",0)))))</f>
        <v>0</v>
      </c>
      <c r="E29" s="56" t="s">
        <v>17</v>
      </c>
      <c r="F29" s="57"/>
      <c r="G29" s="16"/>
      <c r="H29" s="16"/>
      <c r="I29" s="26" t="s">
        <v>17</v>
      </c>
      <c r="J29" s="17"/>
      <c r="K29" s="68">
        <v>44971</v>
      </c>
      <c r="L29" s="68">
        <v>44971</v>
      </c>
      <c r="M29" s="70">
        <f t="shared" ref="M29" si="7">L29-K29</f>
        <v>0</v>
      </c>
      <c r="N29" s="66">
        <f>D29*M29</f>
        <v>0</v>
      </c>
      <c r="O29" s="60">
        <v>0</v>
      </c>
      <c r="P29" s="62">
        <v>0</v>
      </c>
      <c r="Q29" s="64">
        <v>0</v>
      </c>
      <c r="R29" s="66">
        <f>(O29+P29+Q29)*$N$9</f>
        <v>0</v>
      </c>
    </row>
    <row r="30" spans="1:18" ht="15" thickBot="1" x14ac:dyDescent="0.25">
      <c r="A30" s="59"/>
      <c r="B30" s="111"/>
      <c r="C30" s="113"/>
      <c r="D30" s="67"/>
      <c r="E30" s="56" t="s">
        <v>27</v>
      </c>
      <c r="F30" s="57"/>
      <c r="G30" s="16"/>
      <c r="H30" s="16"/>
      <c r="I30" s="26" t="s">
        <v>27</v>
      </c>
      <c r="J30" s="17"/>
      <c r="K30" s="69"/>
      <c r="L30" s="69"/>
      <c r="M30" s="71"/>
      <c r="N30" s="67"/>
      <c r="O30" s="61"/>
      <c r="P30" s="63"/>
      <c r="Q30" s="65"/>
      <c r="R30" s="67"/>
    </row>
    <row r="31" spans="1:18" ht="15.75" thickTop="1" thickBot="1" x14ac:dyDescent="0.25">
      <c r="A31" s="58">
        <f>A29+1</f>
        <v>9</v>
      </c>
      <c r="B31" s="110" t="s">
        <v>24</v>
      </c>
      <c r="C31" s="112">
        <f>IF(B31="Single BB",1, IF(B31="Single HB",1, IF(B31="Double BB",2, IF(B31="Double HB",2, IF(B31="None",0)))))</f>
        <v>0</v>
      </c>
      <c r="D31" s="66">
        <f>IF(B31="Single BB",$I$9,IF(B31="Double BB",$J$9*2,IF(B31="Single HB",$K$9,IF(B31="Double HB",$L$9*2,IF(B31="None",0)))))</f>
        <v>0</v>
      </c>
      <c r="E31" s="56" t="s">
        <v>17</v>
      </c>
      <c r="F31" s="57"/>
      <c r="G31" s="16"/>
      <c r="H31" s="16"/>
      <c r="I31" s="26" t="s">
        <v>17</v>
      </c>
      <c r="J31" s="17"/>
      <c r="K31" s="68">
        <v>44971</v>
      </c>
      <c r="L31" s="68">
        <v>44971</v>
      </c>
      <c r="M31" s="70">
        <f t="shared" ref="M31" si="8">L31-K31</f>
        <v>0</v>
      </c>
      <c r="N31" s="66">
        <f>D31*M31</f>
        <v>0</v>
      </c>
      <c r="O31" s="60">
        <v>0</v>
      </c>
      <c r="P31" s="62">
        <v>0</v>
      </c>
      <c r="Q31" s="64">
        <v>0</v>
      </c>
      <c r="R31" s="66">
        <f>(O31+P31+Q31)*$N$9</f>
        <v>0</v>
      </c>
    </row>
    <row r="32" spans="1:18" ht="15" thickBot="1" x14ac:dyDescent="0.25">
      <c r="A32" s="59"/>
      <c r="B32" s="111"/>
      <c r="C32" s="113"/>
      <c r="D32" s="67"/>
      <c r="E32" s="56" t="s">
        <v>27</v>
      </c>
      <c r="F32" s="57"/>
      <c r="G32" s="16"/>
      <c r="H32" s="16"/>
      <c r="I32" s="26" t="s">
        <v>27</v>
      </c>
      <c r="J32" s="17"/>
      <c r="K32" s="69"/>
      <c r="L32" s="69"/>
      <c r="M32" s="71"/>
      <c r="N32" s="67"/>
      <c r="O32" s="61"/>
      <c r="P32" s="63"/>
      <c r="Q32" s="65"/>
      <c r="R32" s="67"/>
    </row>
    <row r="33" spans="1:18" ht="15.75" thickTop="1" thickBot="1" x14ac:dyDescent="0.25">
      <c r="A33" s="58">
        <f>A31+1</f>
        <v>10</v>
      </c>
      <c r="B33" s="110" t="s">
        <v>24</v>
      </c>
      <c r="C33" s="112">
        <f>IF(B33="Single BB",1, IF(B33="Single HB",1, IF(B33="Double BB",2, IF(B33="Double HB",2, IF(B33="None",0)))))</f>
        <v>0</v>
      </c>
      <c r="D33" s="66">
        <f>IF(B33="Single BB",$I$9,IF(B33="Double BB",$J$9*2,IF(B33="Single HB",$K$9,IF(B33="Double HB",$L$9*2,IF(B33="None",0)))))</f>
        <v>0</v>
      </c>
      <c r="E33" s="56" t="s">
        <v>17</v>
      </c>
      <c r="F33" s="57"/>
      <c r="G33" s="16"/>
      <c r="H33" s="16"/>
      <c r="I33" s="26" t="s">
        <v>17</v>
      </c>
      <c r="J33" s="17"/>
      <c r="K33" s="68">
        <v>44971</v>
      </c>
      <c r="L33" s="68">
        <v>44971</v>
      </c>
      <c r="M33" s="70">
        <f t="shared" ref="M33" si="9">L33-K33</f>
        <v>0</v>
      </c>
      <c r="N33" s="66">
        <f>D33*M33</f>
        <v>0</v>
      </c>
      <c r="O33" s="60">
        <v>0</v>
      </c>
      <c r="P33" s="62">
        <v>0</v>
      </c>
      <c r="Q33" s="64">
        <v>0</v>
      </c>
      <c r="R33" s="66">
        <f>(O33+P33+Q33)*$N$9</f>
        <v>0</v>
      </c>
    </row>
    <row r="34" spans="1:18" ht="15" thickBot="1" x14ac:dyDescent="0.25">
      <c r="A34" s="59"/>
      <c r="B34" s="111"/>
      <c r="C34" s="113"/>
      <c r="D34" s="67"/>
      <c r="E34" s="56" t="s">
        <v>27</v>
      </c>
      <c r="F34" s="57"/>
      <c r="G34" s="16"/>
      <c r="H34" s="16"/>
      <c r="I34" s="26" t="s">
        <v>27</v>
      </c>
      <c r="J34" s="17"/>
      <c r="K34" s="69"/>
      <c r="L34" s="69"/>
      <c r="M34" s="71"/>
      <c r="N34" s="67"/>
      <c r="O34" s="61"/>
      <c r="P34" s="63"/>
      <c r="Q34" s="65"/>
      <c r="R34" s="67"/>
    </row>
    <row r="35" spans="1:18" ht="15.75" thickTop="1" thickBot="1" x14ac:dyDescent="0.25">
      <c r="A35" s="58">
        <f>A33+1</f>
        <v>11</v>
      </c>
      <c r="B35" s="110" t="s">
        <v>24</v>
      </c>
      <c r="C35" s="112">
        <f>IF(B35="Single BB",1, IF(B35="Single HB",1, IF(B35="Double BB",2, IF(B35="Double HB",2, IF(B35="None",0)))))</f>
        <v>0</v>
      </c>
      <c r="D35" s="66">
        <f>IF(B35="Single BB",$I$9,IF(B35="Double BB",$J$9*2,IF(B35="Single HB",$K$9,IF(B35="Double HB",$L$9*2,IF(B35="None",0)))))</f>
        <v>0</v>
      </c>
      <c r="E35" s="56" t="s">
        <v>17</v>
      </c>
      <c r="F35" s="57"/>
      <c r="G35" s="16"/>
      <c r="H35" s="16"/>
      <c r="I35" s="26" t="s">
        <v>17</v>
      </c>
      <c r="J35" s="17"/>
      <c r="K35" s="68">
        <v>44971</v>
      </c>
      <c r="L35" s="68">
        <v>44971</v>
      </c>
      <c r="M35" s="70">
        <f t="shared" ref="M35" si="10">L35-K35</f>
        <v>0</v>
      </c>
      <c r="N35" s="66">
        <f>D35*M35</f>
        <v>0</v>
      </c>
      <c r="O35" s="60">
        <v>0</v>
      </c>
      <c r="P35" s="62">
        <v>0</v>
      </c>
      <c r="Q35" s="64">
        <v>0</v>
      </c>
      <c r="R35" s="66">
        <f>(O35+P35+Q35)*$N$9</f>
        <v>0</v>
      </c>
    </row>
    <row r="36" spans="1:18" ht="15" thickBot="1" x14ac:dyDescent="0.25">
      <c r="A36" s="59"/>
      <c r="B36" s="111"/>
      <c r="C36" s="113"/>
      <c r="D36" s="67"/>
      <c r="E36" s="56" t="s">
        <v>27</v>
      </c>
      <c r="F36" s="57"/>
      <c r="G36" s="16"/>
      <c r="H36" s="16"/>
      <c r="I36" s="26" t="s">
        <v>27</v>
      </c>
      <c r="J36" s="17"/>
      <c r="K36" s="69"/>
      <c r="L36" s="69"/>
      <c r="M36" s="71"/>
      <c r="N36" s="67"/>
      <c r="O36" s="61"/>
      <c r="P36" s="63"/>
      <c r="Q36" s="65"/>
      <c r="R36" s="67"/>
    </row>
    <row r="37" spans="1:18" ht="15.75" thickTop="1" thickBot="1" x14ac:dyDescent="0.25">
      <c r="A37" s="58">
        <f>A35+1</f>
        <v>12</v>
      </c>
      <c r="B37" s="110" t="s">
        <v>24</v>
      </c>
      <c r="C37" s="112">
        <f>IF(B37="Single BB",1, IF(B37="Single HB",1, IF(B37="Double BB",2, IF(B37="Double HB",2, IF(B37="None",0)))))</f>
        <v>0</v>
      </c>
      <c r="D37" s="66">
        <f>IF(B37="Single BB",$I$9,IF(B37="Double BB",$J$9*2,IF(B37="Single HB",$K$9,IF(B37="Double HB",$L$9*2,IF(B37="None",0)))))</f>
        <v>0</v>
      </c>
      <c r="E37" s="56" t="s">
        <v>17</v>
      </c>
      <c r="F37" s="57"/>
      <c r="G37" s="16"/>
      <c r="H37" s="16"/>
      <c r="I37" s="26" t="s">
        <v>17</v>
      </c>
      <c r="J37" s="17"/>
      <c r="K37" s="68">
        <v>44971</v>
      </c>
      <c r="L37" s="68">
        <v>44971</v>
      </c>
      <c r="M37" s="70">
        <f t="shared" ref="M37" si="11">L37-K37</f>
        <v>0</v>
      </c>
      <c r="N37" s="66">
        <f>D37*M37</f>
        <v>0</v>
      </c>
      <c r="O37" s="60">
        <v>0</v>
      </c>
      <c r="P37" s="62">
        <v>0</v>
      </c>
      <c r="Q37" s="64">
        <v>0</v>
      </c>
      <c r="R37" s="66">
        <f>(O37+P37+Q37)*$N$9</f>
        <v>0</v>
      </c>
    </row>
    <row r="38" spans="1:18" ht="15" thickBot="1" x14ac:dyDescent="0.25">
      <c r="A38" s="59"/>
      <c r="B38" s="111"/>
      <c r="C38" s="113"/>
      <c r="D38" s="67"/>
      <c r="E38" s="56" t="s">
        <v>27</v>
      </c>
      <c r="F38" s="57"/>
      <c r="G38" s="16"/>
      <c r="H38" s="16"/>
      <c r="I38" s="26" t="s">
        <v>27</v>
      </c>
      <c r="J38" s="17"/>
      <c r="K38" s="69"/>
      <c r="L38" s="69"/>
      <c r="M38" s="71"/>
      <c r="N38" s="67"/>
      <c r="O38" s="61"/>
      <c r="P38" s="63"/>
      <c r="Q38" s="65"/>
      <c r="R38" s="67"/>
    </row>
    <row r="39" spans="1:18" ht="15.75" thickTop="1" thickBot="1" x14ac:dyDescent="0.25">
      <c r="A39" s="58">
        <f>A37+1</f>
        <v>13</v>
      </c>
      <c r="B39" s="110" t="s">
        <v>24</v>
      </c>
      <c r="C39" s="112">
        <f>IF(B39="Single BB",1, IF(B39="Single HB",1, IF(B39="Double BB",2, IF(B39="Double HB",2, IF(B39="None",0)))))</f>
        <v>0</v>
      </c>
      <c r="D39" s="66">
        <f>IF(B39="Single BB",$I$9,IF(B39="Double BB",$J$9*2,IF(B39="Single HB",$K$9,IF(B39="Double HB",$L$9*2,IF(B39="None",0)))))</f>
        <v>0</v>
      </c>
      <c r="E39" s="56" t="s">
        <v>17</v>
      </c>
      <c r="F39" s="57"/>
      <c r="G39" s="16"/>
      <c r="H39" s="16"/>
      <c r="I39" s="26" t="s">
        <v>17</v>
      </c>
      <c r="J39" s="17"/>
      <c r="K39" s="68">
        <v>44971</v>
      </c>
      <c r="L39" s="68">
        <v>44971</v>
      </c>
      <c r="M39" s="70">
        <f t="shared" ref="M39" si="12">L39-K39</f>
        <v>0</v>
      </c>
      <c r="N39" s="66">
        <f>D39*M39</f>
        <v>0</v>
      </c>
      <c r="O39" s="60">
        <v>0</v>
      </c>
      <c r="P39" s="62">
        <v>0</v>
      </c>
      <c r="Q39" s="64">
        <v>0</v>
      </c>
      <c r="R39" s="66">
        <f>(O39+P39+Q39)*$N$9</f>
        <v>0</v>
      </c>
    </row>
    <row r="40" spans="1:18" ht="15" thickBot="1" x14ac:dyDescent="0.25">
      <c r="A40" s="59"/>
      <c r="B40" s="111"/>
      <c r="C40" s="113"/>
      <c r="D40" s="67"/>
      <c r="E40" s="56" t="s">
        <v>27</v>
      </c>
      <c r="F40" s="57"/>
      <c r="G40" s="16"/>
      <c r="H40" s="16"/>
      <c r="I40" s="26" t="s">
        <v>27</v>
      </c>
      <c r="J40" s="17"/>
      <c r="K40" s="69"/>
      <c r="L40" s="69"/>
      <c r="M40" s="71"/>
      <c r="N40" s="67"/>
      <c r="O40" s="61"/>
      <c r="P40" s="63"/>
      <c r="Q40" s="65"/>
      <c r="R40" s="67"/>
    </row>
    <row r="41" spans="1:18" ht="15.75" thickTop="1" thickBot="1" x14ac:dyDescent="0.25">
      <c r="A41" s="58">
        <f>A39+1</f>
        <v>14</v>
      </c>
      <c r="B41" s="110" t="s">
        <v>24</v>
      </c>
      <c r="C41" s="112">
        <f>IF(B41="Single BB",1, IF(B41="Single HB",1, IF(B41="Double BB",2, IF(B41="Double HB",2, IF(B41="None",0)))))</f>
        <v>0</v>
      </c>
      <c r="D41" s="66">
        <f>IF(B41="Single BB",$I$9,IF(B41="Double BB",$J$9*2,IF(B41="Single HB",$K$9,IF(B41="Double HB",$L$9*2,IF(B41="None",0)))))</f>
        <v>0</v>
      </c>
      <c r="E41" s="56" t="s">
        <v>17</v>
      </c>
      <c r="F41" s="57"/>
      <c r="G41" s="16"/>
      <c r="H41" s="16"/>
      <c r="I41" s="26" t="s">
        <v>17</v>
      </c>
      <c r="J41" s="17"/>
      <c r="K41" s="68">
        <v>44971</v>
      </c>
      <c r="L41" s="68">
        <v>44971</v>
      </c>
      <c r="M41" s="70">
        <f t="shared" ref="M41" si="13">L41-K41</f>
        <v>0</v>
      </c>
      <c r="N41" s="66">
        <f>D41*M41</f>
        <v>0</v>
      </c>
      <c r="O41" s="60">
        <v>0</v>
      </c>
      <c r="P41" s="62">
        <v>0</v>
      </c>
      <c r="Q41" s="64">
        <v>0</v>
      </c>
      <c r="R41" s="66">
        <f>(O41+P41+Q41)*$N$9</f>
        <v>0</v>
      </c>
    </row>
    <row r="42" spans="1:18" ht="15" thickBot="1" x14ac:dyDescent="0.25">
      <c r="A42" s="59"/>
      <c r="B42" s="111"/>
      <c r="C42" s="113"/>
      <c r="D42" s="67"/>
      <c r="E42" s="56" t="s">
        <v>27</v>
      </c>
      <c r="F42" s="57"/>
      <c r="G42" s="16"/>
      <c r="H42" s="16"/>
      <c r="I42" s="26" t="s">
        <v>27</v>
      </c>
      <c r="J42" s="17"/>
      <c r="K42" s="69"/>
      <c r="L42" s="69"/>
      <c r="M42" s="71"/>
      <c r="N42" s="67"/>
      <c r="O42" s="61"/>
      <c r="P42" s="63"/>
      <c r="Q42" s="65"/>
      <c r="R42" s="67"/>
    </row>
    <row r="43" spans="1:18" ht="15.75" thickTop="1" thickBot="1" x14ac:dyDescent="0.25">
      <c r="A43" s="58">
        <f>A41+1</f>
        <v>15</v>
      </c>
      <c r="B43" s="110" t="s">
        <v>24</v>
      </c>
      <c r="C43" s="112">
        <f>IF(B43="Single BB",1, IF(B43="Single HB",1, IF(B43="Double BB",2, IF(B43="Double HB",2, IF(B43="None",0)))))</f>
        <v>0</v>
      </c>
      <c r="D43" s="66">
        <f>IF(B43="Single BB",$I$9,IF(B43="Double BB",$J$9*2,IF(B43="Single HB",$K$9,IF(B43="Double HB",$L$9*2,IF(B43="None",0)))))</f>
        <v>0</v>
      </c>
      <c r="E43" s="56" t="s">
        <v>17</v>
      </c>
      <c r="F43" s="57"/>
      <c r="G43" s="16"/>
      <c r="H43" s="16"/>
      <c r="I43" s="26" t="s">
        <v>17</v>
      </c>
      <c r="J43" s="17"/>
      <c r="K43" s="68">
        <v>44971</v>
      </c>
      <c r="L43" s="68">
        <v>44971</v>
      </c>
      <c r="M43" s="70">
        <f t="shared" ref="M43" si="14">L43-K43</f>
        <v>0</v>
      </c>
      <c r="N43" s="66">
        <f>D43*M43</f>
        <v>0</v>
      </c>
      <c r="O43" s="60">
        <v>0</v>
      </c>
      <c r="P43" s="62">
        <v>0</v>
      </c>
      <c r="Q43" s="64">
        <v>0</v>
      </c>
      <c r="R43" s="66">
        <f>(O43+P43+Q43)*$N$9</f>
        <v>0</v>
      </c>
    </row>
    <row r="44" spans="1:18" ht="15" thickBot="1" x14ac:dyDescent="0.25">
      <c r="A44" s="59"/>
      <c r="B44" s="111"/>
      <c r="C44" s="113"/>
      <c r="D44" s="67"/>
      <c r="E44" s="56" t="s">
        <v>27</v>
      </c>
      <c r="F44" s="57"/>
      <c r="G44" s="16"/>
      <c r="H44" s="16"/>
      <c r="I44" s="26" t="s">
        <v>27</v>
      </c>
      <c r="J44" s="17"/>
      <c r="K44" s="69"/>
      <c r="L44" s="69"/>
      <c r="M44" s="71"/>
      <c r="N44" s="67"/>
      <c r="O44" s="61"/>
      <c r="P44" s="63"/>
      <c r="Q44" s="65"/>
      <c r="R44" s="67"/>
    </row>
    <row r="45" spans="1:18" ht="15.75" thickTop="1" thickBot="1" x14ac:dyDescent="0.25">
      <c r="A45" s="58">
        <f>A43+1</f>
        <v>16</v>
      </c>
      <c r="B45" s="110" t="s">
        <v>24</v>
      </c>
      <c r="C45" s="112">
        <f>IF(B45="Single BB",1, IF(B45="Single HB",1, IF(B45="Double BB",2, IF(B45="Double HB",2, IF(B45="None",0)))))</f>
        <v>0</v>
      </c>
      <c r="D45" s="66">
        <f>IF(B45="Single BB",$I$9,IF(B45="Double BB",$J$9*2,IF(B45="Single HB",$K$9,IF(B45="Double HB",$L$9*2,IF(B45="None",0)))))</f>
        <v>0</v>
      </c>
      <c r="E45" s="56" t="s">
        <v>17</v>
      </c>
      <c r="F45" s="57"/>
      <c r="G45" s="16"/>
      <c r="H45" s="16"/>
      <c r="I45" s="26" t="s">
        <v>17</v>
      </c>
      <c r="J45" s="17"/>
      <c r="K45" s="68">
        <v>44971</v>
      </c>
      <c r="L45" s="68">
        <v>44971</v>
      </c>
      <c r="M45" s="70">
        <f t="shared" ref="M45" si="15">L45-K45</f>
        <v>0</v>
      </c>
      <c r="N45" s="66">
        <f>D45*M45</f>
        <v>0</v>
      </c>
      <c r="O45" s="60">
        <v>0</v>
      </c>
      <c r="P45" s="62">
        <v>0</v>
      </c>
      <c r="Q45" s="64">
        <v>0</v>
      </c>
      <c r="R45" s="66">
        <f>(O45+P45+Q45)*$N$9</f>
        <v>0</v>
      </c>
    </row>
    <row r="46" spans="1:18" ht="15" thickBot="1" x14ac:dyDescent="0.25">
      <c r="A46" s="59"/>
      <c r="B46" s="111"/>
      <c r="C46" s="113"/>
      <c r="D46" s="67"/>
      <c r="E46" s="56" t="s">
        <v>27</v>
      </c>
      <c r="F46" s="57"/>
      <c r="G46" s="16"/>
      <c r="H46" s="16"/>
      <c r="I46" s="26" t="s">
        <v>27</v>
      </c>
      <c r="J46" s="17"/>
      <c r="K46" s="69"/>
      <c r="L46" s="69"/>
      <c r="M46" s="71"/>
      <c r="N46" s="67"/>
      <c r="O46" s="61"/>
      <c r="P46" s="63"/>
      <c r="Q46" s="65"/>
      <c r="R46" s="67"/>
    </row>
    <row r="47" spans="1:18" ht="15.75" thickTop="1" thickBot="1" x14ac:dyDescent="0.25">
      <c r="A47" s="58">
        <f>A45+1</f>
        <v>17</v>
      </c>
      <c r="B47" s="110" t="s">
        <v>24</v>
      </c>
      <c r="C47" s="112">
        <f>IF(B47="Single BB",1, IF(B47="Single HB",1, IF(B47="Double BB",2, IF(B47="Double HB",2, IF(B47="None",0)))))</f>
        <v>0</v>
      </c>
      <c r="D47" s="66">
        <f>IF(B47="Single BB",$I$9,IF(B47="Double BB",$J$9*2,IF(B47="Single HB",$K$9,IF(B47="Double HB",$L$9*2,IF(B47="None",0)))))</f>
        <v>0</v>
      </c>
      <c r="E47" s="56" t="s">
        <v>17</v>
      </c>
      <c r="F47" s="57"/>
      <c r="G47" s="16"/>
      <c r="H47" s="16"/>
      <c r="I47" s="26" t="s">
        <v>17</v>
      </c>
      <c r="J47" s="17"/>
      <c r="K47" s="68">
        <v>44971</v>
      </c>
      <c r="L47" s="68">
        <v>44971</v>
      </c>
      <c r="M47" s="70">
        <f t="shared" ref="M47" si="16">L47-K47</f>
        <v>0</v>
      </c>
      <c r="N47" s="66">
        <f>D47*M47</f>
        <v>0</v>
      </c>
      <c r="O47" s="60">
        <v>0</v>
      </c>
      <c r="P47" s="62">
        <v>0</v>
      </c>
      <c r="Q47" s="64">
        <v>0</v>
      </c>
      <c r="R47" s="66">
        <f>(O47+P47+Q47)*$N$9</f>
        <v>0</v>
      </c>
    </row>
    <row r="48" spans="1:18" ht="15" thickBot="1" x14ac:dyDescent="0.25">
      <c r="A48" s="59"/>
      <c r="B48" s="111"/>
      <c r="C48" s="113"/>
      <c r="D48" s="67"/>
      <c r="E48" s="56" t="s">
        <v>27</v>
      </c>
      <c r="F48" s="57"/>
      <c r="G48" s="16"/>
      <c r="H48" s="16"/>
      <c r="I48" s="26" t="s">
        <v>27</v>
      </c>
      <c r="J48" s="17"/>
      <c r="K48" s="69"/>
      <c r="L48" s="69"/>
      <c r="M48" s="71"/>
      <c r="N48" s="67"/>
      <c r="O48" s="61"/>
      <c r="P48" s="63"/>
      <c r="Q48" s="65"/>
      <c r="R48" s="67"/>
    </row>
    <row r="49" spans="1:18" ht="15.75" thickTop="1" thickBot="1" x14ac:dyDescent="0.25">
      <c r="A49" s="58">
        <f>A47+1</f>
        <v>18</v>
      </c>
      <c r="B49" s="110" t="s">
        <v>24</v>
      </c>
      <c r="C49" s="112">
        <f>IF(B49="Single BB",1, IF(B49="Single HB",1, IF(B49="Double BB",2, IF(B49="Double HB",2, IF(B49="None",0)))))</f>
        <v>0</v>
      </c>
      <c r="D49" s="66">
        <f>IF(B49="Single BB",$I$9,IF(B49="Double BB",$J$9*2,IF(B49="Single HB",$K$9,IF(B49="Double HB",$L$9*2,IF(B49="None",0)))))</f>
        <v>0</v>
      </c>
      <c r="E49" s="56" t="s">
        <v>17</v>
      </c>
      <c r="F49" s="57"/>
      <c r="G49" s="16"/>
      <c r="H49" s="16"/>
      <c r="I49" s="26" t="s">
        <v>17</v>
      </c>
      <c r="J49" s="17"/>
      <c r="K49" s="68">
        <v>44971</v>
      </c>
      <c r="L49" s="68">
        <v>44971</v>
      </c>
      <c r="M49" s="70">
        <f t="shared" ref="M49" si="17">L49-K49</f>
        <v>0</v>
      </c>
      <c r="N49" s="66">
        <f>D49*M49</f>
        <v>0</v>
      </c>
      <c r="O49" s="60">
        <v>0</v>
      </c>
      <c r="P49" s="62">
        <v>0</v>
      </c>
      <c r="Q49" s="64">
        <v>0</v>
      </c>
      <c r="R49" s="66">
        <f>(O49+P49+Q49)*$N$9</f>
        <v>0</v>
      </c>
    </row>
    <row r="50" spans="1:18" ht="15" thickBot="1" x14ac:dyDescent="0.25">
      <c r="A50" s="59"/>
      <c r="B50" s="111"/>
      <c r="C50" s="113"/>
      <c r="D50" s="67"/>
      <c r="E50" s="56" t="s">
        <v>27</v>
      </c>
      <c r="F50" s="57"/>
      <c r="G50" s="16"/>
      <c r="H50" s="16"/>
      <c r="I50" s="26" t="s">
        <v>27</v>
      </c>
      <c r="J50" s="17"/>
      <c r="K50" s="69"/>
      <c r="L50" s="69"/>
      <c r="M50" s="71"/>
      <c r="N50" s="67"/>
      <c r="O50" s="61"/>
      <c r="P50" s="63"/>
      <c r="Q50" s="65"/>
      <c r="R50" s="67"/>
    </row>
    <row r="51" spans="1:18" ht="15.75" thickTop="1" thickBot="1" x14ac:dyDescent="0.25">
      <c r="A51" s="58">
        <f>A49+1</f>
        <v>19</v>
      </c>
      <c r="B51" s="110" t="s">
        <v>24</v>
      </c>
      <c r="C51" s="112">
        <f>IF(B51="Single BB",1, IF(B51="Single HB",1, IF(B51="Double BB",2, IF(B51="Double HB",2, IF(B51="None",0)))))</f>
        <v>0</v>
      </c>
      <c r="D51" s="66">
        <f>IF(B51="Single BB",$I$9,IF(B51="Double BB",$J$9*2,IF(B51="Single HB",$K$9,IF(B51="Double HB",$L$9*2,IF(B51="None",0)))))</f>
        <v>0</v>
      </c>
      <c r="E51" s="56" t="s">
        <v>17</v>
      </c>
      <c r="F51" s="57"/>
      <c r="G51" s="16"/>
      <c r="H51" s="16"/>
      <c r="I51" s="26" t="s">
        <v>17</v>
      </c>
      <c r="J51" s="17"/>
      <c r="K51" s="68">
        <v>44971</v>
      </c>
      <c r="L51" s="68">
        <v>44971</v>
      </c>
      <c r="M51" s="70">
        <f t="shared" ref="M51" si="18">L51-K51</f>
        <v>0</v>
      </c>
      <c r="N51" s="66">
        <f>D51*M51</f>
        <v>0</v>
      </c>
      <c r="O51" s="60">
        <v>0</v>
      </c>
      <c r="P51" s="62">
        <v>0</v>
      </c>
      <c r="Q51" s="64">
        <v>0</v>
      </c>
      <c r="R51" s="66">
        <f>(O51+P51+Q51)*$N$9</f>
        <v>0</v>
      </c>
    </row>
    <row r="52" spans="1:18" ht="15" thickBot="1" x14ac:dyDescent="0.25">
      <c r="A52" s="59"/>
      <c r="B52" s="111"/>
      <c r="C52" s="113"/>
      <c r="D52" s="67"/>
      <c r="E52" s="56" t="s">
        <v>27</v>
      </c>
      <c r="F52" s="57"/>
      <c r="G52" s="16"/>
      <c r="H52" s="16"/>
      <c r="I52" s="26" t="s">
        <v>27</v>
      </c>
      <c r="J52" s="17"/>
      <c r="K52" s="69"/>
      <c r="L52" s="69"/>
      <c r="M52" s="71"/>
      <c r="N52" s="67"/>
      <c r="O52" s="61"/>
      <c r="P52" s="63"/>
      <c r="Q52" s="65"/>
      <c r="R52" s="67"/>
    </row>
    <row r="53" spans="1:18" ht="15.75" thickTop="1" thickBot="1" x14ac:dyDescent="0.25">
      <c r="A53" s="58">
        <f>A51+1</f>
        <v>20</v>
      </c>
      <c r="B53" s="110" t="s">
        <v>24</v>
      </c>
      <c r="C53" s="112">
        <f>IF(B53="Single BB",1, IF(B53="Single HB",1, IF(B53="Double BB",2, IF(B53="Double HB",2, IF(B53="None",0)))))</f>
        <v>0</v>
      </c>
      <c r="D53" s="66">
        <f>IF(B53="Single BB",$I$9,IF(B53="Double BB",$J$9*2,IF(B53="Single HB",$K$9,IF(B53="Double HB",$L$9*2,IF(B53="None",0)))))</f>
        <v>0</v>
      </c>
      <c r="E53" s="56" t="s">
        <v>17</v>
      </c>
      <c r="F53" s="57"/>
      <c r="G53" s="16"/>
      <c r="H53" s="16"/>
      <c r="I53" s="26" t="s">
        <v>17</v>
      </c>
      <c r="J53" s="17"/>
      <c r="K53" s="68">
        <v>44971</v>
      </c>
      <c r="L53" s="68">
        <v>44971</v>
      </c>
      <c r="M53" s="70">
        <f t="shared" ref="M53" si="19">L53-K53</f>
        <v>0</v>
      </c>
      <c r="N53" s="66">
        <f>D53*M53</f>
        <v>0</v>
      </c>
      <c r="O53" s="60">
        <v>0</v>
      </c>
      <c r="P53" s="62">
        <v>0</v>
      </c>
      <c r="Q53" s="64">
        <v>0</v>
      </c>
      <c r="R53" s="66">
        <f>(O53+P53+Q53)*$N$9</f>
        <v>0</v>
      </c>
    </row>
    <row r="54" spans="1:18" ht="15" thickBot="1" x14ac:dyDescent="0.25">
      <c r="A54" s="119"/>
      <c r="B54" s="120"/>
      <c r="C54" s="113"/>
      <c r="D54" s="67"/>
      <c r="E54" s="56" t="s">
        <v>27</v>
      </c>
      <c r="F54" s="57"/>
      <c r="G54" s="16"/>
      <c r="H54" s="16"/>
      <c r="I54" s="26" t="s">
        <v>27</v>
      </c>
      <c r="J54" s="17"/>
      <c r="K54" s="69"/>
      <c r="L54" s="69"/>
      <c r="M54" s="71"/>
      <c r="N54" s="67"/>
      <c r="O54" s="61"/>
      <c r="P54" s="63"/>
      <c r="Q54" s="65"/>
      <c r="R54" s="67"/>
    </row>
    <row r="55" spans="1:18" ht="15.75" thickBot="1" x14ac:dyDescent="0.25">
      <c r="A55" s="114" t="s">
        <v>31</v>
      </c>
      <c r="B55" s="115"/>
      <c r="C55" s="27">
        <f>SUM(C15:C53)</f>
        <v>0</v>
      </c>
      <c r="D55" s="116"/>
      <c r="E55" s="117"/>
      <c r="F55" s="117"/>
      <c r="G55" s="117"/>
      <c r="H55" s="117"/>
      <c r="I55" s="117"/>
      <c r="J55" s="117"/>
      <c r="K55" s="117"/>
      <c r="L55" s="118"/>
      <c r="M55" s="24">
        <f>SUM(M15:M54)</f>
        <v>0</v>
      </c>
      <c r="N55" s="25">
        <f>SUM(N15:N54)</f>
        <v>0</v>
      </c>
      <c r="O55" s="24">
        <f t="shared" ref="O55:R55" si="20">SUM(O15:O54)</f>
        <v>0</v>
      </c>
      <c r="P55" s="24">
        <f t="shared" si="20"/>
        <v>0</v>
      </c>
      <c r="Q55" s="24">
        <f t="shared" si="20"/>
        <v>0</v>
      </c>
      <c r="R55" s="25">
        <f t="shared" si="20"/>
        <v>0</v>
      </c>
    </row>
    <row r="56" spans="1:18" ht="14.25" customHeight="1" x14ac:dyDescent="0.2">
      <c r="A56" s="31" t="s">
        <v>25</v>
      </c>
      <c r="B56" s="32"/>
      <c r="C56" s="33"/>
      <c r="D56" s="40">
        <f>N55+R55</f>
        <v>0</v>
      </c>
      <c r="E56" s="41"/>
      <c r="N56" s="23"/>
    </row>
    <row r="57" spans="1:18" ht="19.5" customHeight="1" x14ac:dyDescent="0.2">
      <c r="A57" s="34"/>
      <c r="B57" s="35"/>
      <c r="C57" s="36"/>
      <c r="D57" s="40"/>
      <c r="E57" s="41"/>
      <c r="N57" s="21"/>
      <c r="O57" s="21"/>
    </row>
    <row r="58" spans="1:18" ht="14.25" customHeight="1" thickBot="1" x14ac:dyDescent="0.25">
      <c r="A58" s="37"/>
      <c r="B58" s="38"/>
      <c r="C58" s="39"/>
      <c r="D58" s="42"/>
      <c r="E58" s="43"/>
      <c r="N58" s="21"/>
      <c r="O58" s="21"/>
    </row>
  </sheetData>
  <sheetProtection algorithmName="SHA-512" hashValue="B69DihyVzZyTHF6ZaAZbyBTk+TgI3Ovj9q5yzRYJKCsJzMSYFOaYbNAVx7njt0y20DZ486ycs39TGRIA9rnH3Q==" saltValue="VUQmNLNwUjQiZ2Dfai3rag==" spinCount="100000" sheet="1" insertRows="0" selectLockedCells="1" sort="0" autoFilter="0"/>
  <dataConsolidate/>
  <mergeCells count="314">
    <mergeCell ref="A55:B55"/>
    <mergeCell ref="D55:L55"/>
    <mergeCell ref="R51:R52"/>
    <mergeCell ref="E52:F52"/>
    <mergeCell ref="A53:A54"/>
    <mergeCell ref="B53:B54"/>
    <mergeCell ref="C53:C54"/>
    <mergeCell ref="D53:D54"/>
    <mergeCell ref="E53:F53"/>
    <mergeCell ref="K53:K54"/>
    <mergeCell ref="L53:L54"/>
    <mergeCell ref="M53:M54"/>
    <mergeCell ref="N53:N54"/>
    <mergeCell ref="O53:O54"/>
    <mergeCell ref="P53:P54"/>
    <mergeCell ref="Q53:Q54"/>
    <mergeCell ref="R53:R54"/>
    <mergeCell ref="E54:F54"/>
    <mergeCell ref="O51:O52"/>
    <mergeCell ref="P51:P52"/>
    <mergeCell ref="Q51:Q52"/>
    <mergeCell ref="K49:K50"/>
    <mergeCell ref="L49:L50"/>
    <mergeCell ref="M49:M50"/>
    <mergeCell ref="N49:N50"/>
    <mergeCell ref="O49:O50"/>
    <mergeCell ref="A49:A50"/>
    <mergeCell ref="B49:B50"/>
    <mergeCell ref="C49:C50"/>
    <mergeCell ref="A51:A52"/>
    <mergeCell ref="B51:B52"/>
    <mergeCell ref="C51:C52"/>
    <mergeCell ref="D51:D52"/>
    <mergeCell ref="E51:F51"/>
    <mergeCell ref="K51:K52"/>
    <mergeCell ref="L51:L52"/>
    <mergeCell ref="M51:M52"/>
    <mergeCell ref="N51:N52"/>
    <mergeCell ref="D49:D50"/>
    <mergeCell ref="E49:F49"/>
    <mergeCell ref="A47:A48"/>
    <mergeCell ref="B47:B48"/>
    <mergeCell ref="C47:C48"/>
    <mergeCell ref="D47:D48"/>
    <mergeCell ref="E47:F47"/>
    <mergeCell ref="K47:K48"/>
    <mergeCell ref="L47:L48"/>
    <mergeCell ref="M47:M48"/>
    <mergeCell ref="N47:N48"/>
    <mergeCell ref="E48:F48"/>
    <mergeCell ref="P49:P50"/>
    <mergeCell ref="Q49:Q50"/>
    <mergeCell ref="R49:R50"/>
    <mergeCell ref="E50:F50"/>
    <mergeCell ref="O45:O46"/>
    <mergeCell ref="P45:P46"/>
    <mergeCell ref="Q45:Q46"/>
    <mergeCell ref="K43:K44"/>
    <mergeCell ref="L43:L44"/>
    <mergeCell ref="M43:M44"/>
    <mergeCell ref="N43:N44"/>
    <mergeCell ref="O43:O44"/>
    <mergeCell ref="L45:L46"/>
    <mergeCell ref="M45:M46"/>
    <mergeCell ref="N45:N46"/>
    <mergeCell ref="P43:P44"/>
    <mergeCell ref="Q43:Q44"/>
    <mergeCell ref="R43:R44"/>
    <mergeCell ref="R45:R46"/>
    <mergeCell ref="E46:F46"/>
    <mergeCell ref="O47:O48"/>
    <mergeCell ref="P47:P48"/>
    <mergeCell ref="Q47:Q48"/>
    <mergeCell ref="R47:R48"/>
    <mergeCell ref="A43:A44"/>
    <mergeCell ref="B43:B44"/>
    <mergeCell ref="C43:C44"/>
    <mergeCell ref="A45:A46"/>
    <mergeCell ref="B45:B46"/>
    <mergeCell ref="C45:C46"/>
    <mergeCell ref="D45:D46"/>
    <mergeCell ref="E45:F45"/>
    <mergeCell ref="K45:K46"/>
    <mergeCell ref="D43:D44"/>
    <mergeCell ref="E43:F43"/>
    <mergeCell ref="E44:F44"/>
    <mergeCell ref="R39:R40"/>
    <mergeCell ref="E40:F40"/>
    <mergeCell ref="A41:A42"/>
    <mergeCell ref="B41:B42"/>
    <mergeCell ref="C41:C42"/>
    <mergeCell ref="D41:D42"/>
    <mergeCell ref="E41:F41"/>
    <mergeCell ref="K41:K42"/>
    <mergeCell ref="L41:L42"/>
    <mergeCell ref="M41:M42"/>
    <mergeCell ref="N41:N42"/>
    <mergeCell ref="O41:O42"/>
    <mergeCell ref="P41:P42"/>
    <mergeCell ref="Q41:Q42"/>
    <mergeCell ref="R41:R42"/>
    <mergeCell ref="E42:F42"/>
    <mergeCell ref="O39:O40"/>
    <mergeCell ref="P39:P40"/>
    <mergeCell ref="Q39:Q40"/>
    <mergeCell ref="K37:K38"/>
    <mergeCell ref="L37:L38"/>
    <mergeCell ref="M37:M38"/>
    <mergeCell ref="N37:N38"/>
    <mergeCell ref="O37:O38"/>
    <mergeCell ref="A37:A38"/>
    <mergeCell ref="B37:B38"/>
    <mergeCell ref="C37:C38"/>
    <mergeCell ref="A39:A40"/>
    <mergeCell ref="B39:B40"/>
    <mergeCell ref="C39:C40"/>
    <mergeCell ref="D39:D40"/>
    <mergeCell ref="E39:F39"/>
    <mergeCell ref="K39:K40"/>
    <mergeCell ref="L39:L40"/>
    <mergeCell ref="M39:M40"/>
    <mergeCell ref="N39:N40"/>
    <mergeCell ref="D37:D38"/>
    <mergeCell ref="E37:F37"/>
    <mergeCell ref="R33:R34"/>
    <mergeCell ref="E34:F34"/>
    <mergeCell ref="A35:A36"/>
    <mergeCell ref="B35:B36"/>
    <mergeCell ref="C35:C36"/>
    <mergeCell ref="D35:D36"/>
    <mergeCell ref="E35:F35"/>
    <mergeCell ref="K35:K36"/>
    <mergeCell ref="L35:L36"/>
    <mergeCell ref="M35:M36"/>
    <mergeCell ref="N35:N36"/>
    <mergeCell ref="O35:O36"/>
    <mergeCell ref="P35:P36"/>
    <mergeCell ref="Q35:Q36"/>
    <mergeCell ref="R35:R36"/>
    <mergeCell ref="E36:F36"/>
    <mergeCell ref="P37:P38"/>
    <mergeCell ref="Q37:Q38"/>
    <mergeCell ref="R37:R38"/>
    <mergeCell ref="E38:F38"/>
    <mergeCell ref="P31:P32"/>
    <mergeCell ref="Q31:Q32"/>
    <mergeCell ref="R31:R32"/>
    <mergeCell ref="E32:F32"/>
    <mergeCell ref="A33:A34"/>
    <mergeCell ref="B33:B34"/>
    <mergeCell ref="C33:C34"/>
    <mergeCell ref="D33:D34"/>
    <mergeCell ref="E33:F33"/>
    <mergeCell ref="K33:K34"/>
    <mergeCell ref="L33:L34"/>
    <mergeCell ref="M33:M34"/>
    <mergeCell ref="N33:N34"/>
    <mergeCell ref="O33:O34"/>
    <mergeCell ref="P33:P34"/>
    <mergeCell ref="Q33:Q34"/>
    <mergeCell ref="K31:K32"/>
    <mergeCell ref="L31:L32"/>
    <mergeCell ref="M31:M32"/>
    <mergeCell ref="N31:N32"/>
    <mergeCell ref="O31:O32"/>
    <mergeCell ref="E30:F30"/>
    <mergeCell ref="A31:A32"/>
    <mergeCell ref="B31:B32"/>
    <mergeCell ref="C31:C32"/>
    <mergeCell ref="D31:D32"/>
    <mergeCell ref="E31:F31"/>
    <mergeCell ref="Q27:Q28"/>
    <mergeCell ref="R27:R28"/>
    <mergeCell ref="E28:F28"/>
    <mergeCell ref="A29:A30"/>
    <mergeCell ref="B29:B30"/>
    <mergeCell ref="C29:C30"/>
    <mergeCell ref="D29:D30"/>
    <mergeCell ref="E29:F29"/>
    <mergeCell ref="K29:K30"/>
    <mergeCell ref="L29:L30"/>
    <mergeCell ref="M29:M30"/>
    <mergeCell ref="N29:N30"/>
    <mergeCell ref="O29:O30"/>
    <mergeCell ref="P29:P30"/>
    <mergeCell ref="Q29:Q30"/>
    <mergeCell ref="R29:R30"/>
    <mergeCell ref="L27:L28"/>
    <mergeCell ref="M27:M28"/>
    <mergeCell ref="N27:N28"/>
    <mergeCell ref="O27:O28"/>
    <mergeCell ref="P27:P28"/>
    <mergeCell ref="B27:B28"/>
    <mergeCell ref="C27:C28"/>
    <mergeCell ref="D27:D28"/>
    <mergeCell ref="E27:F27"/>
    <mergeCell ref="K27:K28"/>
    <mergeCell ref="O25:O26"/>
    <mergeCell ref="P25:P26"/>
    <mergeCell ref="Q25:Q26"/>
    <mergeCell ref="R25:R26"/>
    <mergeCell ref="E26:F26"/>
    <mergeCell ref="E25:F25"/>
    <mergeCell ref="K25:K26"/>
    <mergeCell ref="L25:L26"/>
    <mergeCell ref="M25:M26"/>
    <mergeCell ref="N25:N26"/>
    <mergeCell ref="R21:R22"/>
    <mergeCell ref="E22:F22"/>
    <mergeCell ref="O23:O24"/>
    <mergeCell ref="P23:P24"/>
    <mergeCell ref="Q23:Q24"/>
    <mergeCell ref="R23:R24"/>
    <mergeCell ref="A23:A24"/>
    <mergeCell ref="B23:B24"/>
    <mergeCell ref="C23:C24"/>
    <mergeCell ref="D23:D24"/>
    <mergeCell ref="E23:F23"/>
    <mergeCell ref="K23:K24"/>
    <mergeCell ref="L23:L24"/>
    <mergeCell ref="M23:M24"/>
    <mergeCell ref="N23:N24"/>
    <mergeCell ref="E24:F24"/>
    <mergeCell ref="A25:A26"/>
    <mergeCell ref="B25:B26"/>
    <mergeCell ref="C25:C26"/>
    <mergeCell ref="D25:D26"/>
    <mergeCell ref="P19:P20"/>
    <mergeCell ref="Q19:Q20"/>
    <mergeCell ref="R19:R20"/>
    <mergeCell ref="E20:F20"/>
    <mergeCell ref="A21:A22"/>
    <mergeCell ref="B21:B22"/>
    <mergeCell ref="C21:C22"/>
    <mergeCell ref="D21:D22"/>
    <mergeCell ref="E21:F21"/>
    <mergeCell ref="K21:K22"/>
    <mergeCell ref="L21:L22"/>
    <mergeCell ref="M21:M22"/>
    <mergeCell ref="N21:N22"/>
    <mergeCell ref="O21:O22"/>
    <mergeCell ref="P21:P22"/>
    <mergeCell ref="Q21:Q22"/>
    <mergeCell ref="K19:K20"/>
    <mergeCell ref="L19:L20"/>
    <mergeCell ref="M19:M20"/>
    <mergeCell ref="N19:N20"/>
    <mergeCell ref="R17:R18"/>
    <mergeCell ref="E18:F18"/>
    <mergeCell ref="E19:F19"/>
    <mergeCell ref="K15:K16"/>
    <mergeCell ref="L15:L16"/>
    <mergeCell ref="M15:M16"/>
    <mergeCell ref="N15:N16"/>
    <mergeCell ref="O19:O20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1:P3"/>
    <mergeCell ref="K6:L6"/>
    <mergeCell ref="C11:C14"/>
    <mergeCell ref="D6:H6"/>
    <mergeCell ref="D9:H9"/>
    <mergeCell ref="O5:P5"/>
    <mergeCell ref="K5:L5"/>
    <mergeCell ref="M6:N6"/>
    <mergeCell ref="O8:P8"/>
    <mergeCell ref="O9:P9"/>
    <mergeCell ref="N11:N14"/>
    <mergeCell ref="D7:F7"/>
    <mergeCell ref="M5:N5"/>
    <mergeCell ref="L11:L14"/>
    <mergeCell ref="M11:M14"/>
    <mergeCell ref="P11:P14"/>
    <mergeCell ref="O6:P6"/>
    <mergeCell ref="O10:P10"/>
    <mergeCell ref="O11:O14"/>
    <mergeCell ref="C10:N10"/>
    <mergeCell ref="G11:G14"/>
    <mergeCell ref="H11:H14"/>
    <mergeCell ref="I11:J14"/>
    <mergeCell ref="Q11:Q14"/>
    <mergeCell ref="R11:R14"/>
    <mergeCell ref="A56:C58"/>
    <mergeCell ref="D56:E58"/>
    <mergeCell ref="B11:B14"/>
    <mergeCell ref="D11:D14"/>
    <mergeCell ref="A11:A14"/>
    <mergeCell ref="K11:K14"/>
    <mergeCell ref="E11:F14"/>
    <mergeCell ref="E15:F15"/>
    <mergeCell ref="E16:F16"/>
    <mergeCell ref="A27:A28"/>
    <mergeCell ref="O15:O16"/>
    <mergeCell ref="P15:P16"/>
    <mergeCell ref="Q15:Q16"/>
    <mergeCell ref="R15:R16"/>
    <mergeCell ref="E17:F17"/>
    <mergeCell ref="K17:K18"/>
    <mergeCell ref="L17:L18"/>
    <mergeCell ref="M17:M18"/>
    <mergeCell ref="N17:N18"/>
    <mergeCell ref="O17:O18"/>
    <mergeCell ref="P17:P18"/>
    <mergeCell ref="Q17:Q18"/>
  </mergeCells>
  <dataValidations count="5">
    <dataValidation allowBlank="1" showInputMessage="1" showErrorMessage="1" promptTitle="Single" sqref="D15 D17 D19 D21 D23 D25 D27 D29 D31 D45 D33 D35 D37 D39 D41 D43 D47 D49 D51 D53"/>
    <dataValidation type="list" allowBlank="1" showInputMessage="1" showErrorMessage="1" sqref="J15:J54">
      <formula1>"Athlete, Training team, Medical team, Head of delegation"</formula1>
    </dataValidation>
    <dataValidation type="list" allowBlank="1" showInputMessage="1" showErrorMessage="1" sqref="D9:H9">
      <formula1>"David Intercontinental, Herods, Dan Panorama"</formula1>
    </dataValidation>
    <dataValidation type="list" allowBlank="1" showInputMessage="1" showErrorMessage="1" promptTitle="Single" sqref="O15:Q15 O17:Q17 O19:Q19 O21:Q21 O23:Q23 O25:Q25 O27:Q27 O29:Q29 O31:Q31 O45:Q45 O33:Q33 O35:Q35 O37:Q37 O39:Q39 O41:Q41 O43:Q43 O47:Q47 O49:Q49 O51:Q51 O53:Q53">
      <formula1>"0, 1, 2, "</formula1>
    </dataValidation>
    <dataValidation type="list" allowBlank="1" showInputMessage="1" showErrorMessage="1" promptTitle="Single" sqref="B15 B17 B19 B21 B23 B25 B27 B29 B31 B45 B33 B35 B37 B39 B41 B43 B47 B49 B51 B53">
      <formula1>"Single BB, Single HB, Double BB, Double HB, None"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"/>
  <sheetViews>
    <sheetView workbookViewId="0">
      <selection sqref="A1:XFD1048576"/>
    </sheetView>
  </sheetViews>
  <sheetFormatPr defaultRowHeight="14.25" x14ac:dyDescent="0.2"/>
  <cols>
    <col min="1" max="14" width="9" style="1"/>
    <col min="15" max="15" width="9" style="2"/>
    <col min="16" max="16384" width="9" style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6B3241BA99D04B92ACD3851AB08CB4" ma:contentTypeVersion="13" ma:contentTypeDescription="Create a new document." ma:contentTypeScope="" ma:versionID="03c09301ad6b09fce082d9df5dfde1d5">
  <xsd:schema xmlns:xsd="http://www.w3.org/2001/XMLSchema" xmlns:xs="http://www.w3.org/2001/XMLSchema" xmlns:p="http://schemas.microsoft.com/office/2006/metadata/properties" xmlns:ns3="0baa53e7-6b21-41aa-969d-ec70600bcbb9" xmlns:ns4="b761972f-ce53-4028-9904-da7a21f84a17" targetNamespace="http://schemas.microsoft.com/office/2006/metadata/properties" ma:root="true" ma:fieldsID="06ccc41063200c242453d85d7e6b4fa3" ns3:_="" ns4:_="">
    <xsd:import namespace="0baa53e7-6b21-41aa-969d-ec70600bcbb9"/>
    <xsd:import namespace="b761972f-ce53-4028-9904-da7a21f84a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a53e7-6b21-41aa-969d-ec70600bc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1972f-ce53-4028-9904-da7a21f84a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A94A70-4382-4EAA-9E36-FC0C5202D2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987CEE-0D12-493D-8D17-9FE45B49C029}">
  <ds:schemaRefs>
    <ds:schemaRef ds:uri="http://purl.org/dc/terms/"/>
    <ds:schemaRef ds:uri="b761972f-ce53-4028-9904-da7a21f84a17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0baa53e7-6b21-41aa-969d-ec70600bcbb9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81896FC-4280-478B-B371-16E05189F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aa53e7-6b21-41aa-969d-ec70600bcbb9"/>
    <ds:schemaRef ds:uri="b761972f-ce53-4028-9904-da7a21f84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to fill</vt:lpstr>
      <vt:lpstr>Full Exanmpe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Gc-Ravit Keren</dc:creator>
  <cp:keywords/>
  <dc:description/>
  <cp:lastModifiedBy>Itay Bar Ziv</cp:lastModifiedBy>
  <cp:revision/>
  <dcterms:created xsi:type="dcterms:W3CDTF">2018-01-11T10:40:07Z</dcterms:created>
  <dcterms:modified xsi:type="dcterms:W3CDTF">2023-01-22T13:29:46Z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0x010100D26B3241BA99D04B92ACD3851AB08CB4</vt:lpwstr>
  </property>
</Properties>
</file>